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S:\Bids\FY22 Bids\22-33 RFQ HMGP Multiple Roads - CDBG\Exhibit 5\"/>
    </mc:Choice>
  </mc:AlternateContent>
  <xr:revisionPtr revIDLastSave="0" documentId="13_ncr:1_{1E12F81D-FDC4-424A-A3DD-EB538A52B095}" xr6:coauthVersionLast="36" xr6:coauthVersionMax="46" xr10:uidLastSave="{00000000-0000-0000-0000-000000000000}"/>
  <bookViews>
    <workbookView xWindow="930" yWindow="1065" windowWidth="26850" windowHeight="14025" activeTab="2" xr2:uid="{00000000-000D-0000-FFFF-FFFF00000000}"/>
  </bookViews>
  <sheets>
    <sheet name="READ ME" sheetId="3" r:id="rId1"/>
    <sheet name="STRUCTURE DAMAGE" sheetId="2" r:id="rId2"/>
    <sheet name="ROAD CLOSURES" sheetId="1"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 i="1" l="1"/>
  <c r="N17" i="1"/>
  <c r="M17" i="1"/>
  <c r="O8" i="1"/>
  <c r="N8" i="1"/>
  <c r="M8" i="1"/>
  <c r="L17" i="1" l="1"/>
  <c r="K17" i="1"/>
  <c r="J17" i="1"/>
  <c r="L8" i="1"/>
  <c r="K8" i="1"/>
  <c r="J8" i="1"/>
  <c r="Y17" i="2"/>
  <c r="X17" i="2"/>
  <c r="W17" i="2"/>
  <c r="AB15" i="2"/>
  <c r="AA15" i="2"/>
  <c r="Z15" i="2"/>
  <c r="V15" i="2"/>
  <c r="U15" i="2"/>
  <c r="T15" i="2"/>
  <c r="S15" i="2"/>
  <c r="R15" i="2"/>
  <c r="Q15" i="2"/>
  <c r="J15" i="2"/>
  <c r="I15" i="2"/>
  <c r="H15" i="2"/>
  <c r="AB14" i="2"/>
  <c r="AB17" i="2" s="1"/>
  <c r="AA14" i="2"/>
  <c r="AA17" i="2" s="1"/>
  <c r="Z14" i="2"/>
  <c r="Z17" i="2" s="1"/>
  <c r="V14" i="2"/>
  <c r="U14" i="2"/>
  <c r="T14" i="2"/>
  <c r="S14" i="2"/>
  <c r="R14" i="2"/>
  <c r="R17" i="2" s="1"/>
  <c r="Q14" i="2"/>
  <c r="J14" i="2"/>
  <c r="I14" i="2"/>
  <c r="H14" i="2"/>
  <c r="Y8" i="2"/>
  <c r="X8" i="2"/>
  <c r="W8" i="2"/>
  <c r="AB6" i="2"/>
  <c r="AA6" i="2"/>
  <c r="Z6" i="2"/>
  <c r="V6" i="2"/>
  <c r="U6" i="2"/>
  <c r="T6" i="2"/>
  <c r="S6" i="2"/>
  <c r="R6" i="2"/>
  <c r="Q6" i="2"/>
  <c r="J6" i="2"/>
  <c r="I6" i="2"/>
  <c r="H6" i="2"/>
  <c r="AB5" i="2"/>
  <c r="AA5" i="2"/>
  <c r="Z5" i="2"/>
  <c r="V5" i="2"/>
  <c r="V8" i="2" s="1"/>
  <c r="U5" i="2"/>
  <c r="T5" i="2"/>
  <c r="S5" i="2"/>
  <c r="S8" i="2" s="1"/>
  <c r="R5" i="2"/>
  <c r="Q5" i="2"/>
  <c r="J5" i="2"/>
  <c r="I5" i="2"/>
  <c r="H5" i="2"/>
  <c r="Z8" i="2" l="1"/>
  <c r="S17" i="2"/>
  <c r="AA8" i="2"/>
  <c r="T8" i="2"/>
  <c r="T17" i="2"/>
  <c r="Q8" i="2"/>
  <c r="AB8" i="2"/>
  <c r="U8" i="2"/>
  <c r="U17" i="2"/>
  <c r="Q17" i="2"/>
  <c r="R8" i="2"/>
  <c r="V17" i="2"/>
  <c r="I15" i="1"/>
  <c r="H15" i="1"/>
  <c r="G15" i="1"/>
  <c r="I14" i="1"/>
  <c r="H14" i="1"/>
  <c r="G14" i="1"/>
  <c r="S8" i="1" l="1"/>
  <c r="Q8" i="1"/>
  <c r="R8" i="1"/>
  <c r="S17" i="1"/>
  <c r="Q17" i="1"/>
  <c r="R17" i="1"/>
  <c r="I6" i="1"/>
  <c r="H6" i="1"/>
  <c r="G6" i="1"/>
  <c r="I5" i="1"/>
  <c r="H5" i="1"/>
  <c r="G5" i="1" l="1"/>
</calcChain>
</file>

<file path=xl/sharedStrings.xml><?xml version="1.0" encoding="utf-8"?>
<sst xmlns="http://schemas.openxmlformats.org/spreadsheetml/2006/main" count="233" uniqueCount="75">
  <si>
    <t>FFE</t>
  </si>
  <si>
    <t>PROPERTY ADDRESS</t>
  </si>
  <si>
    <t>BUILDING REPLACEMENT VALUE (BRV)</t>
  </si>
  <si>
    <t>25-YEAR</t>
  </si>
  <si>
    <t>50-YEAR</t>
  </si>
  <si>
    <t>DIFFERENCE</t>
  </si>
  <si>
    <t xml:space="preserve">NODE </t>
  </si>
  <si>
    <t>H&amp;H water elevation</t>
  </si>
  <si>
    <t>DDF BUILDING DAMAGE %</t>
  </si>
  <si>
    <t>100-YEAR</t>
  </si>
  <si>
    <t>DDF CONTENT DAMAGE %</t>
  </si>
  <si>
    <t>DDF BUILDING DAMAGE $</t>
  </si>
  <si>
    <t>DDF CONTENT DAMAGE $</t>
  </si>
  <si>
    <t>DISPLACEMENT (DAYS)</t>
  </si>
  <si>
    <t xml:space="preserve">DIFFERENCE </t>
  </si>
  <si>
    <t>25-yr</t>
  </si>
  <si>
    <t>50-yr</t>
  </si>
  <si>
    <t>TOTALS FOR BCA PURPOSES</t>
  </si>
  <si>
    <r>
      <t xml:space="preserve">DAMAGES </t>
    </r>
    <r>
      <rPr>
        <u/>
        <sz val="20"/>
        <color theme="1"/>
        <rFont val="Calibri"/>
        <family val="2"/>
        <scheme val="minor"/>
      </rPr>
      <t>AFTER</t>
    </r>
    <r>
      <rPr>
        <sz val="20"/>
        <color theme="1"/>
        <rFont val="Calibri"/>
        <family val="2"/>
        <scheme val="minor"/>
      </rPr>
      <t xml:space="preserve"> MITIGATION</t>
    </r>
  </si>
  <si>
    <r>
      <t xml:space="preserve">DAMAGES </t>
    </r>
    <r>
      <rPr>
        <u/>
        <sz val="20"/>
        <color theme="1"/>
        <rFont val="Calibri"/>
        <family val="2"/>
        <scheme val="minor"/>
      </rPr>
      <t>BEFORE</t>
    </r>
    <r>
      <rPr>
        <sz val="20"/>
        <color theme="1"/>
        <rFont val="Calibri"/>
        <family val="2"/>
        <scheme val="minor"/>
      </rPr>
      <t xml:space="preserve"> MITIGATION</t>
    </r>
  </si>
  <si>
    <t>NODE</t>
  </si>
  <si>
    <t>BUILDING REPLACEMENT VALUE</t>
  </si>
  <si>
    <t>FINISH FLOOR ELEVATION</t>
  </si>
  <si>
    <t>DDF</t>
  </si>
  <si>
    <t>Refers to the node on your H&amp;H that provides the information for the specific property that will benefit from the project.</t>
  </si>
  <si>
    <t>Include all addresses for properties that will benefit from the project.</t>
  </si>
  <si>
    <t xml:space="preserve">USACE Depth Damage Function </t>
  </si>
  <si>
    <t>REFERENCE INFO</t>
  </si>
  <si>
    <r>
      <t xml:space="preserve">H&amp;H </t>
    </r>
    <r>
      <rPr>
        <u/>
        <sz val="11"/>
        <color theme="1"/>
        <rFont val="Calibri"/>
        <family val="2"/>
        <scheme val="minor"/>
      </rPr>
      <t>AFTER</t>
    </r>
    <r>
      <rPr>
        <sz val="11"/>
        <color theme="1"/>
        <rFont val="Calibri"/>
        <family val="2"/>
        <scheme val="minor"/>
      </rPr>
      <t xml:space="preserve"> MITIGATION RESULTS</t>
    </r>
  </si>
  <si>
    <r>
      <t xml:space="preserve">H&amp;H </t>
    </r>
    <r>
      <rPr>
        <u/>
        <sz val="11"/>
        <color theme="1"/>
        <rFont val="Calibri"/>
        <family val="2"/>
        <scheme val="minor"/>
      </rPr>
      <t>BEFORE</t>
    </r>
    <r>
      <rPr>
        <sz val="11"/>
        <color theme="1"/>
        <rFont val="Calibri"/>
        <family val="2"/>
        <scheme val="minor"/>
      </rPr>
      <t xml:space="preserve"> MITIGATION RESULTS</t>
    </r>
  </si>
  <si>
    <t>ROAD NAME</t>
  </si>
  <si>
    <t>ROAD ELEVATION</t>
  </si>
  <si>
    <t>FLOOD DURATION (HRS)</t>
  </si>
  <si>
    <t>ROAD DAMAGE (FDOT STANDARDS)</t>
  </si>
  <si>
    <t>First floor elevation for heated areas (not garage elevation).  If survey or elevation certificate is not available, it can be an estimated number (by observation).</t>
  </si>
  <si>
    <t>H&amp;H BEFORE MITIGTION RESULTS</t>
  </si>
  <si>
    <t>Percentage of damage obtain from DDF table.  Each value under difference should be match with a percentage on the table.</t>
  </si>
  <si>
    <t>Building replacement value (BRV) can be obtain from property appraiser, RS Means or building construction calculator</t>
  </si>
  <si>
    <t>Days of displacement based on DDF using "difference" value.</t>
  </si>
  <si>
    <t>DISPLACEMENT $</t>
  </si>
  <si>
    <t>Using your H&amp;H, please enter the water elevation under each scenario before mitigation (existing conditions) (The amount of scenarios and the recurrence intervals are determine by the engineer running the H&amp;H, it is not match this sample)</t>
  </si>
  <si>
    <t>H&amp;H AFTER MITIGTION RESULTS</t>
  </si>
  <si>
    <t>Using your H&amp;H, please enter the water elevation under each scenario after mitigation (proposed conditions) (The amount of scenarios and the recurrence intervals are determine by the engineer running the H&amp;H, it is not match this sample)</t>
  </si>
  <si>
    <t>Name of affected road</t>
  </si>
  <si>
    <t>FLOOD DURATION</t>
  </si>
  <si>
    <t>Using H&amp;H information determine the amount of hours the water could stand on the road under each scenario</t>
  </si>
  <si>
    <t>ROAD DAMAGE</t>
  </si>
  <si>
    <t>Using FDOT estimate cost or any other credible source with road cost estimates (support documentation will be required)</t>
  </si>
  <si>
    <t>Node Name</t>
  </si>
  <si>
    <t>Road Name</t>
  </si>
  <si>
    <t>If flood duration and road closures have been entered, please do not enter any info for Road Damages.</t>
  </si>
  <si>
    <t>If flood duration and road closures have been entered, please do not enter info for any Road Damages.</t>
  </si>
  <si>
    <t>READ ME</t>
  </si>
  <si>
    <t>example - 2007 Choctaw Trail</t>
  </si>
  <si>
    <t>example - 487 Spring Hill Circle</t>
  </si>
  <si>
    <t>Road  current elevation, after mitigation value could be different - depending on project</t>
  </si>
  <si>
    <t>Using your H&amp;H, please enter the water elevation under each scenario before mitigation (existing conditions) (The amount of scenarios and the recurrence intervals are determine by the engineer running the H&amp;H, specifics may not match this sample)</t>
  </si>
  <si>
    <t>Using your H&amp;H, please enter the water elevation under each scenario after mitigation (proposed conditions) (The amount of scenarios and the recurrence intervals are determine by the engineer running the H&amp;H, specifics may not match this sample)</t>
  </si>
  <si>
    <t>For Road Closures tab</t>
  </si>
  <si>
    <t>this value is auto calculated</t>
  </si>
  <si>
    <t>only use if you are not using flooding/closure time</t>
  </si>
  <si>
    <t>ROAD CLOSURE DURATION (HRS)              [only if applicable]</t>
  </si>
  <si>
    <t>BRV * DDF Percentage = Damage $  (this value is auto calculated)</t>
  </si>
  <si>
    <t>BRV * DDF Percentage = Damage $ (this value is auto calculated)</t>
  </si>
  <si>
    <t>For Structure Damage tab</t>
  </si>
  <si>
    <t>Result from subtracting the peak stage elevation from the finish floor elevation, it refers to the amount of water affecting the structure under each scenario. (this value is auto calculated)</t>
  </si>
  <si>
    <t>Using the info from H&amp;H (in terms of flood duration) please enter the estimated time that roads will be closed. Local specifics may factor into this value, but it is expected to be different than the flood duration impute. Weather.gov identifies that 6" of water could impact driving conditions and some organizations have used this value as a guide.</t>
  </si>
  <si>
    <t>Result from subtracting the peak stage elevation from the road elevation, it refers to the amount of water affecting the structure under each scenario.  (this value is auto calculated)</t>
  </si>
  <si>
    <t>Please populate the following fields - Feel free to contact your FDEM engineering team member for assistance, instructions are provided below the tables</t>
  </si>
  <si>
    <t>DISPLACEMENT ($)</t>
  </si>
  <si>
    <t>https://www.gsa.gov/travel/plan-book/per-diem-rates</t>
  </si>
  <si>
    <t>https://www.census.gov/data.html</t>
  </si>
  <si>
    <t>Displacement ($) = Displacement (Days) x [(Per Diem + Lodging) x (Household size)]</t>
  </si>
  <si>
    <t>Displacement cost is the Per Diem and Lodging cost (per federal rate for project location) for each structure multiplied by the number of individuals in the structure (household size per census data). Websites to look up project location values are below</t>
  </si>
  <si>
    <t>This document is been provided to assist the sub-applicant/sub-recipient in providing the expected damages of drainage projects with finalized designs and studies. The information provided will be included as part of our technical review and is necessary for BCA purposes. It is recommended that the sub applicant utilize its own qualified staff and/or consultant services for assistance in completing the form. Final damages can be expected to be signed and sealed (S&amp;S), but please confirm with your FDEM representative for each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</si>
</sst>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quot;$&quot;#,##0"/>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sz val="11"/>
      <color theme="9" tint="-0.249977111117893"/>
      <name val="Calibri"/>
      <family val="2"/>
      <scheme val="minor"/>
    </font>
    <font>
      <sz val="20"/>
      <color theme="1"/>
      <name val="Calibri"/>
      <family val="2"/>
      <scheme val="minor"/>
    </font>
    <font>
      <u/>
      <sz val="20"/>
      <color theme="1"/>
      <name val="Calibri"/>
      <family val="2"/>
      <scheme val="minor"/>
    </font>
    <font>
      <u/>
      <sz val="11"/>
      <color theme="1"/>
      <name val="Calibri"/>
      <family val="2"/>
      <scheme val="minor"/>
    </font>
    <font>
      <b/>
      <sz val="11"/>
      <name val="Calibri"/>
      <family val="2"/>
      <scheme val="minor"/>
    </font>
    <font>
      <b/>
      <sz val="14"/>
      <color theme="1"/>
      <name val="Calibri"/>
      <family val="2"/>
      <scheme val="minor"/>
    </font>
    <font>
      <sz val="12"/>
      <color theme="1"/>
      <name val="Arial"/>
      <family val="2"/>
    </font>
    <font>
      <i/>
      <sz val="12"/>
      <color theme="1"/>
      <name val="Arial"/>
      <family val="2"/>
    </font>
    <font>
      <sz val="12"/>
      <color theme="1"/>
      <name val="Verdana"/>
      <family val="2"/>
    </font>
    <font>
      <u/>
      <sz val="11"/>
      <color theme="10"/>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02">
    <xf numFmtId="0" fontId="0" fillId="0" borderId="0" xfId="0"/>
    <xf numFmtId="0" fontId="0" fillId="0" borderId="1" xfId="0" applyBorder="1"/>
    <xf numFmtId="42" fontId="0" fillId="0" borderId="1" xfId="0" applyNumberFormat="1" applyBorder="1"/>
    <xf numFmtId="0" fontId="0" fillId="0" borderId="0" xfId="0" applyNumberFormat="1" applyAlignment="1">
      <alignment wrapText="1"/>
    </xf>
    <xf numFmtId="2" fontId="0" fillId="0" borderId="1" xfId="0" applyNumberFormat="1" applyBorder="1"/>
    <xf numFmtId="2" fontId="3" fillId="0" borderId="1" xfId="0" applyNumberFormat="1" applyFont="1" applyBorder="1"/>
    <xf numFmtId="2" fontId="1" fillId="0" borderId="1" xfId="0" applyNumberFormat="1" applyFont="1" applyBorder="1"/>
    <xf numFmtId="2" fontId="0" fillId="2" borderId="1" xfId="0" applyNumberFormat="1" applyFill="1" applyBorder="1"/>
    <xf numFmtId="0" fontId="0" fillId="0" borderId="1" xfId="0" applyNumberFormat="1" applyBorder="1" applyAlignment="1">
      <alignment horizontal="center" vertical="center" wrapText="1"/>
    </xf>
    <xf numFmtId="0" fontId="0" fillId="2" borderId="1" xfId="0" applyNumberFormat="1" applyFill="1" applyBorder="1" applyAlignment="1">
      <alignment horizontal="center" vertical="center" wrapText="1"/>
    </xf>
    <xf numFmtId="0" fontId="0" fillId="3" borderId="1" xfId="0" applyNumberFormat="1" applyFill="1" applyBorder="1" applyAlignment="1">
      <alignment horizontal="center" vertical="center" wrapText="1"/>
    </xf>
    <xf numFmtId="2" fontId="0" fillId="3" borderId="1" xfId="0" applyNumberFormat="1" applyFill="1" applyBorder="1"/>
    <xf numFmtId="0" fontId="0" fillId="4" borderId="1" xfId="0" applyNumberFormat="1" applyFill="1" applyBorder="1" applyAlignment="1">
      <alignment horizontal="center" vertical="center" wrapText="1"/>
    </xf>
    <xf numFmtId="164" fontId="0" fillId="4" borderId="1" xfId="0" applyNumberFormat="1" applyFill="1" applyBorder="1"/>
    <xf numFmtId="164" fontId="0" fillId="2" borderId="1" xfId="0" applyNumberFormat="1" applyFill="1" applyBorder="1"/>
    <xf numFmtId="2" fontId="2" fillId="2" borderId="1" xfId="0" applyNumberFormat="1" applyFont="1" applyFill="1" applyBorder="1" applyAlignment="1"/>
    <xf numFmtId="0" fontId="0" fillId="6" borderId="1" xfId="0" applyNumberFormat="1" applyFill="1" applyBorder="1" applyAlignment="1">
      <alignment horizontal="center" vertical="center" wrapText="1"/>
    </xf>
    <xf numFmtId="2" fontId="0" fillId="6" borderId="1" xfId="0" applyNumberFormat="1" applyFill="1" applyBorder="1"/>
    <xf numFmtId="0" fontId="0" fillId="0" borderId="0" xfId="0" applyAlignment="1">
      <alignment wrapText="1"/>
    </xf>
    <xf numFmtId="2" fontId="2" fillId="6" borderId="1" xfId="0" applyNumberFormat="1" applyFont="1" applyFill="1" applyBorder="1" applyAlignment="1"/>
    <xf numFmtId="164" fontId="0" fillId="3" borderId="1" xfId="0" applyNumberFormat="1" applyFill="1" applyBorder="1"/>
    <xf numFmtId="0" fontId="0" fillId="6" borderId="2" xfId="0" applyNumberFormat="1" applyFill="1" applyBorder="1" applyAlignment="1">
      <alignment horizontal="center" vertical="center" wrapText="1"/>
    </xf>
    <xf numFmtId="2" fontId="0" fillId="6" borderId="2" xfId="0" applyNumberFormat="1" applyFill="1" applyBorder="1"/>
    <xf numFmtId="2" fontId="2" fillId="6" borderId="2" xfId="0" applyNumberFormat="1" applyFont="1" applyFill="1" applyBorder="1" applyAlignment="1"/>
    <xf numFmtId="0" fontId="0" fillId="3" borderId="4" xfId="0" applyNumberFormat="1" applyFill="1" applyBorder="1" applyAlignment="1">
      <alignment horizontal="center" vertical="center" wrapText="1"/>
    </xf>
    <xf numFmtId="164" fontId="0" fillId="3" borderId="4" xfId="0" applyNumberFormat="1" applyFill="1" applyBorder="1"/>
    <xf numFmtId="0" fontId="0" fillId="0" borderId="0" xfId="0" applyFill="1" applyBorder="1"/>
    <xf numFmtId="0" fontId="8" fillId="0" borderId="0" xfId="0" applyFont="1" applyFill="1" applyBorder="1" applyAlignment="1"/>
    <xf numFmtId="0" fontId="0" fillId="0" borderId="0" xfId="0" applyFill="1" applyBorder="1" applyAlignment="1"/>
    <xf numFmtId="0" fontId="0" fillId="0" borderId="0" xfId="0" applyFill="1" applyBorder="1" applyAlignment="1">
      <alignment horizontal="left" wrapText="1"/>
    </xf>
    <xf numFmtId="0" fontId="9" fillId="0" borderId="0" xfId="0" applyFont="1" applyAlignment="1">
      <alignment vertical="center"/>
    </xf>
    <xf numFmtId="0" fontId="0" fillId="0" borderId="0" xfId="0" applyAlignment="1">
      <alignment horizontal="left" vertical="center" indent="1"/>
    </xf>
    <xf numFmtId="0" fontId="10" fillId="0" borderId="0" xfId="0" applyFont="1" applyAlignment="1">
      <alignment horizontal="left" vertical="center" indent="10"/>
    </xf>
    <xf numFmtId="0" fontId="11" fillId="0" borderId="0" xfId="0" applyFont="1" applyAlignment="1">
      <alignment horizontal="left" vertical="center" indent="1"/>
    </xf>
    <xf numFmtId="0" fontId="0" fillId="7" borderId="1" xfId="0" applyNumberFormat="1" applyFill="1" applyBorder="1" applyAlignment="1">
      <alignment horizontal="center" vertical="center" wrapText="1"/>
    </xf>
    <xf numFmtId="2" fontId="0" fillId="7" borderId="1" xfId="0" applyNumberFormat="1" applyFill="1" applyBorder="1"/>
    <xf numFmtId="0" fontId="0" fillId="8" borderId="1" xfId="0" applyNumberFormat="1" applyFill="1" applyBorder="1" applyAlignment="1">
      <alignment horizontal="center" vertical="center" wrapText="1"/>
    </xf>
    <xf numFmtId="164" fontId="0" fillId="8" borderId="1" xfId="0" applyNumberFormat="1" applyFill="1" applyBorder="1"/>
    <xf numFmtId="0" fontId="2" fillId="0" borderId="2" xfId="0" applyFont="1" applyFill="1" applyBorder="1" applyAlignment="1">
      <alignment horizontal="left"/>
    </xf>
    <xf numFmtId="0" fontId="2" fillId="0" borderId="4" xfId="0" applyFont="1" applyFill="1" applyBorder="1" applyAlignment="1">
      <alignment horizontal="left"/>
    </xf>
    <xf numFmtId="0" fontId="2" fillId="9" borderId="2" xfId="0" applyFont="1" applyFill="1" applyBorder="1" applyAlignment="1">
      <alignment horizontal="left"/>
    </xf>
    <xf numFmtId="0" fontId="2" fillId="9" borderId="4" xfId="0" applyFont="1" applyFill="1" applyBorder="1" applyAlignment="1">
      <alignment horizontal="left"/>
    </xf>
    <xf numFmtId="0" fontId="12" fillId="0" borderId="0" xfId="1"/>
    <xf numFmtId="0" fontId="10" fillId="0" borderId="0" xfId="0" applyFont="1" applyAlignment="1">
      <alignment horizontal="left" vertical="center" wrapText="1"/>
    </xf>
    <xf numFmtId="0" fontId="9" fillId="10" borderId="0" xfId="0" applyFont="1" applyFill="1" applyAlignment="1">
      <alignment horizontal="left" vertical="center"/>
    </xf>
    <xf numFmtId="0" fontId="2" fillId="5" borderId="1" xfId="0" applyFont="1" applyFill="1" applyBorder="1" applyAlignment="1"/>
    <xf numFmtId="0" fontId="2" fillId="0" borderId="1" xfId="0" applyFont="1" applyFill="1" applyBorder="1" applyAlignment="1"/>
    <xf numFmtId="0" fontId="7" fillId="12" borderId="1" xfId="0" applyFont="1" applyFill="1" applyBorder="1" applyAlignment="1"/>
    <xf numFmtId="0" fontId="9" fillId="11" borderId="0" xfId="0" applyFont="1" applyFill="1" applyAlignment="1">
      <alignment horizontal="left" vertical="center"/>
    </xf>
    <xf numFmtId="0" fontId="0" fillId="0" borderId="0" xfId="0"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xf numFmtId="0" fontId="2" fillId="0" borderId="4" xfId="0" applyFont="1" applyFill="1" applyBorder="1" applyAlignment="1"/>
    <xf numFmtId="0" fontId="7" fillId="0" borderId="1" xfId="0" applyFont="1" applyFill="1" applyBorder="1" applyAlignment="1"/>
    <xf numFmtId="0" fontId="2" fillId="0" borderId="1" xfId="0" applyFont="1" applyFill="1" applyBorder="1" applyAlignment="1">
      <alignment horizontal="left"/>
    </xf>
    <xf numFmtId="0" fontId="12" fillId="5" borderId="1" xfId="1" applyFill="1" applyBorder="1" applyAlignment="1">
      <alignment horizontal="left"/>
    </xf>
    <xf numFmtId="0" fontId="0" fillId="5" borderId="1" xfId="0" applyFill="1" applyBorder="1" applyAlignment="1">
      <alignment horizontal="left"/>
    </xf>
    <xf numFmtId="0" fontId="2" fillId="0" borderId="1" xfId="0" applyFont="1" applyBorder="1" applyAlignment="1">
      <alignment horizontal="right"/>
    </xf>
    <xf numFmtId="0" fontId="4" fillId="0" borderId="0" xfId="0" applyFont="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7" borderId="1" xfId="0" applyFont="1" applyFill="1" applyBorder="1" applyAlignment="1">
      <alignment horizontal="center"/>
    </xf>
    <xf numFmtId="0" fontId="2" fillId="6" borderId="1" xfId="0" applyFont="1" applyFill="1" applyBorder="1" applyAlignment="1">
      <alignment horizontal="center"/>
    </xf>
    <xf numFmtId="0" fontId="2" fillId="2" borderId="1" xfId="0" applyFont="1" applyFill="1" applyBorder="1" applyAlignment="1">
      <alignment horizontal="center"/>
    </xf>
    <xf numFmtId="0" fontId="2" fillId="8" borderId="1"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8" fillId="5" borderId="1" xfId="0" applyFont="1" applyFill="1" applyBorder="1" applyAlignment="1">
      <alignment horizontal="center"/>
    </xf>
    <xf numFmtId="0" fontId="7" fillId="5" borderId="1" xfId="0" applyFont="1" applyFill="1" applyBorder="1" applyAlignment="1"/>
    <xf numFmtId="0" fontId="0" fillId="0" borderId="0" xfId="0" applyAlignment="1">
      <alignment horizontal="left"/>
    </xf>
    <xf numFmtId="0" fontId="2" fillId="5" borderId="2" xfId="0" applyFont="1" applyFill="1" applyBorder="1" applyAlignment="1"/>
    <xf numFmtId="0" fontId="2" fillId="5" borderId="4" xfId="0" applyFont="1" applyFill="1" applyBorder="1" applyAlignment="1"/>
    <xf numFmtId="0" fontId="0" fillId="5" borderId="2" xfId="0" applyFill="1" applyBorder="1" applyAlignment="1">
      <alignment horizontal="left"/>
    </xf>
    <xf numFmtId="0" fontId="0" fillId="5" borderId="3" xfId="0" applyFill="1" applyBorder="1" applyAlignment="1">
      <alignment horizontal="left"/>
    </xf>
    <xf numFmtId="0" fontId="0" fillId="5" borderId="4" xfId="0" applyFill="1"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3" borderId="4" xfId="0" applyFont="1" applyFill="1" applyBorder="1" applyAlignment="1">
      <alignment horizontal="center"/>
    </xf>
    <xf numFmtId="0" fontId="2" fillId="6" borderId="1" xfId="0" applyFont="1" applyFill="1" applyBorder="1" applyAlignment="1">
      <alignment horizontal="center" wrapText="1"/>
    </xf>
    <xf numFmtId="0" fontId="2" fillId="6" borderId="2" xfId="0" applyFont="1" applyFill="1" applyBorder="1" applyAlignment="1">
      <alignment horizontal="center" wrapText="1"/>
    </xf>
    <xf numFmtId="0" fontId="0" fillId="0"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2" xfId="0" applyFont="1" applyFill="1" applyBorder="1" applyAlignment="1">
      <alignment horizontal="left"/>
    </xf>
    <xf numFmtId="0" fontId="2" fillId="5" borderId="4" xfId="0" applyFont="1" applyFill="1" applyBorder="1" applyAlignment="1">
      <alignment horizontal="left"/>
    </xf>
    <xf numFmtId="0" fontId="2" fillId="5" borderId="1" xfId="0" applyFont="1" applyFill="1" applyBorder="1" applyAlignment="1">
      <alignment horizontal="left"/>
    </xf>
    <xf numFmtId="0" fontId="0" fillId="5" borderId="2" xfId="0" applyFill="1" applyBorder="1" applyAlignment="1">
      <alignment horizontal="left" wrapText="1"/>
    </xf>
    <xf numFmtId="0" fontId="0" fillId="5" borderId="3" xfId="0" applyFill="1" applyBorder="1" applyAlignment="1">
      <alignment horizontal="left" wrapText="1"/>
    </xf>
    <xf numFmtId="0" fontId="0" fillId="5" borderId="4" xfId="0" applyFill="1" applyBorder="1" applyAlignment="1">
      <alignment horizontal="left" wrapText="1"/>
    </xf>
    <xf numFmtId="0" fontId="2" fillId="3" borderId="4" xfId="0" applyFont="1" applyFill="1" applyBorder="1" applyAlignment="1">
      <alignment horizontal="center" wrapText="1"/>
    </xf>
    <xf numFmtId="0" fontId="2" fillId="3"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5" borderId="2" xfId="0" applyFont="1" applyFill="1" applyBorder="1" applyAlignment="1">
      <alignment horizontal="left" wrapText="1"/>
    </xf>
    <xf numFmtId="0" fontId="2" fillId="5" borderId="4" xfId="0" applyFont="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ensus.gov/data.html" TargetMode="External"/><Relationship Id="rId1" Type="http://schemas.openxmlformats.org/officeDocument/2006/relationships/hyperlink" Target="https://www.gsa.gov/travel/plan-book/per-diem-ra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83BA7-6D03-4F5B-9AFB-884E59A525BE}">
  <dimension ref="A1:K42"/>
  <sheetViews>
    <sheetView topLeftCell="A16" workbookViewId="0">
      <selection activeCell="B3" sqref="B3"/>
    </sheetView>
  </sheetViews>
  <sheetFormatPr defaultRowHeight="15" x14ac:dyDescent="0.25"/>
  <cols>
    <col min="3" max="3" width="12.42578125" customWidth="1"/>
    <col min="4" max="4" width="22.7109375" customWidth="1"/>
  </cols>
  <sheetData>
    <row r="1" spans="1:11" x14ac:dyDescent="0.25">
      <c r="A1" t="s">
        <v>52</v>
      </c>
    </row>
    <row r="2" spans="1:11" ht="96" customHeight="1" x14ac:dyDescent="0.25">
      <c r="B2" s="43" t="s">
        <v>74</v>
      </c>
      <c r="C2" s="43"/>
      <c r="D2" s="43"/>
      <c r="E2" s="43"/>
      <c r="F2" s="43"/>
      <c r="G2" s="43"/>
      <c r="H2" s="43"/>
      <c r="I2" s="43"/>
      <c r="J2" s="43"/>
      <c r="K2" s="43"/>
    </row>
    <row r="3" spans="1:11" x14ac:dyDescent="0.25">
      <c r="B3" s="32"/>
    </row>
    <row r="4" spans="1:11" x14ac:dyDescent="0.25">
      <c r="B4" s="32"/>
    </row>
    <row r="5" spans="1:11" x14ac:dyDescent="0.25">
      <c r="B5" s="48" t="s">
        <v>64</v>
      </c>
      <c r="C5" s="48"/>
      <c r="D5" s="48"/>
    </row>
    <row r="7" spans="1:11" ht="28.5" customHeight="1" x14ac:dyDescent="0.25">
      <c r="B7" s="49" t="s">
        <v>68</v>
      </c>
      <c r="C7" s="49"/>
      <c r="D7" s="49"/>
      <c r="E7" s="49"/>
      <c r="F7" s="49"/>
      <c r="G7" s="49"/>
      <c r="H7" s="49"/>
      <c r="I7" s="49"/>
      <c r="J7" s="49"/>
      <c r="K7" s="49"/>
    </row>
    <row r="9" spans="1:11" x14ac:dyDescent="0.25">
      <c r="C9" s="46" t="s">
        <v>20</v>
      </c>
      <c r="D9" s="46"/>
    </row>
    <row r="10" spans="1:11" x14ac:dyDescent="0.25">
      <c r="C10" s="46" t="s">
        <v>1</v>
      </c>
      <c r="D10" s="46"/>
    </row>
    <row r="11" spans="1:11" x14ac:dyDescent="0.25">
      <c r="C11" s="46" t="s">
        <v>21</v>
      </c>
      <c r="D11" s="46"/>
    </row>
    <row r="12" spans="1:11" x14ac:dyDescent="0.25">
      <c r="A12" s="31"/>
      <c r="C12" s="46" t="s">
        <v>22</v>
      </c>
      <c r="D12" s="46"/>
    </row>
    <row r="13" spans="1:11" x14ac:dyDescent="0.25">
      <c r="A13" s="33"/>
      <c r="C13" s="46" t="s">
        <v>35</v>
      </c>
      <c r="D13" s="46"/>
    </row>
    <row r="14" spans="1:11" x14ac:dyDescent="0.25">
      <c r="C14" s="46" t="s">
        <v>41</v>
      </c>
      <c r="D14" s="46"/>
    </row>
    <row r="15" spans="1:11" x14ac:dyDescent="0.25">
      <c r="C15" s="45" t="s">
        <v>5</v>
      </c>
      <c r="D15" s="45"/>
      <c r="E15" t="s">
        <v>59</v>
      </c>
    </row>
    <row r="16" spans="1:11" x14ac:dyDescent="0.25">
      <c r="C16" s="52" t="s">
        <v>23</v>
      </c>
      <c r="D16" s="53"/>
    </row>
    <row r="17" spans="1:11" x14ac:dyDescent="0.25">
      <c r="C17" s="46" t="s">
        <v>8</v>
      </c>
      <c r="D17" s="46"/>
    </row>
    <row r="18" spans="1:11" x14ac:dyDescent="0.25">
      <c r="A18" s="31"/>
      <c r="C18" s="45" t="s">
        <v>11</v>
      </c>
      <c r="D18" s="45"/>
      <c r="E18" t="s">
        <v>59</v>
      </c>
    </row>
    <row r="19" spans="1:11" x14ac:dyDescent="0.25">
      <c r="A19" s="33"/>
      <c r="C19" s="46" t="s">
        <v>10</v>
      </c>
      <c r="D19" s="46"/>
    </row>
    <row r="20" spans="1:11" x14ac:dyDescent="0.25">
      <c r="C20" s="45" t="s">
        <v>12</v>
      </c>
      <c r="D20" s="45"/>
      <c r="E20" t="s">
        <v>59</v>
      </c>
    </row>
    <row r="21" spans="1:11" x14ac:dyDescent="0.25">
      <c r="C21" s="54" t="s">
        <v>13</v>
      </c>
      <c r="D21" s="54"/>
    </row>
    <row r="22" spans="1:11" x14ac:dyDescent="0.25">
      <c r="C22" s="47" t="s">
        <v>69</v>
      </c>
      <c r="D22" s="47"/>
    </row>
    <row r="24" spans="1:11" x14ac:dyDescent="0.25">
      <c r="B24" s="32"/>
    </row>
    <row r="25" spans="1:11" x14ac:dyDescent="0.25">
      <c r="B25" s="44" t="s">
        <v>58</v>
      </c>
      <c r="C25" s="44"/>
      <c r="D25" s="44"/>
    </row>
    <row r="27" spans="1:11" ht="29.25" customHeight="1" x14ac:dyDescent="0.25">
      <c r="B27" s="49" t="s">
        <v>68</v>
      </c>
      <c r="C27" s="49"/>
      <c r="D27" s="49"/>
      <c r="E27" s="49"/>
      <c r="F27" s="49"/>
      <c r="G27" s="49"/>
      <c r="H27" s="49"/>
      <c r="I27" s="49"/>
      <c r="J27" s="49"/>
      <c r="K27" s="49"/>
    </row>
    <row r="29" spans="1:11" x14ac:dyDescent="0.25">
      <c r="C29" s="55" t="s">
        <v>20</v>
      </c>
      <c r="D29" s="55"/>
    </row>
    <row r="30" spans="1:11" x14ac:dyDescent="0.25">
      <c r="C30" s="38" t="s">
        <v>30</v>
      </c>
      <c r="D30" s="39"/>
    </row>
    <row r="31" spans="1:11" x14ac:dyDescent="0.25">
      <c r="C31" s="38" t="s">
        <v>31</v>
      </c>
      <c r="D31" s="39"/>
    </row>
    <row r="32" spans="1:11" x14ac:dyDescent="0.25">
      <c r="C32" s="38" t="s">
        <v>35</v>
      </c>
      <c r="D32" s="39"/>
    </row>
    <row r="33" spans="2:5" x14ac:dyDescent="0.25">
      <c r="C33" s="38" t="s">
        <v>41</v>
      </c>
      <c r="D33" s="39"/>
    </row>
    <row r="34" spans="2:5" x14ac:dyDescent="0.25">
      <c r="C34" s="40" t="s">
        <v>5</v>
      </c>
      <c r="D34" s="41"/>
      <c r="E34" t="s">
        <v>59</v>
      </c>
    </row>
    <row r="35" spans="2:5" ht="15" customHeight="1" x14ac:dyDescent="0.25">
      <c r="C35" s="38" t="s">
        <v>44</v>
      </c>
      <c r="D35" s="39"/>
    </row>
    <row r="36" spans="2:5" ht="28.5" customHeight="1" x14ac:dyDescent="0.25">
      <c r="C36" s="50" t="s">
        <v>61</v>
      </c>
      <c r="D36" s="51"/>
    </row>
    <row r="37" spans="2:5" x14ac:dyDescent="0.25">
      <c r="C37" s="40" t="s">
        <v>46</v>
      </c>
      <c r="D37" s="41"/>
      <c r="E37" t="s">
        <v>60</v>
      </c>
    </row>
    <row r="42" spans="2:5" x14ac:dyDescent="0.25">
      <c r="B42" s="30"/>
    </row>
  </sheetData>
  <mergeCells count="21">
    <mergeCell ref="B27:K27"/>
    <mergeCell ref="C36:D36"/>
    <mergeCell ref="C16:D16"/>
    <mergeCell ref="C17:D17"/>
    <mergeCell ref="C18:D18"/>
    <mergeCell ref="C19:D19"/>
    <mergeCell ref="C20:D20"/>
    <mergeCell ref="C21:D21"/>
    <mergeCell ref="C29:D29"/>
    <mergeCell ref="B2:K2"/>
    <mergeCell ref="B25:D25"/>
    <mergeCell ref="C15:D15"/>
    <mergeCell ref="C14:D14"/>
    <mergeCell ref="C13:D13"/>
    <mergeCell ref="C12:D12"/>
    <mergeCell ref="C11:D11"/>
    <mergeCell ref="C10:D10"/>
    <mergeCell ref="C9:D9"/>
    <mergeCell ref="C22:D22"/>
    <mergeCell ref="B5:D5"/>
    <mergeCell ref="B7:K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B41"/>
  <sheetViews>
    <sheetView topLeftCell="A16" zoomScale="90" zoomScaleNormal="90" workbookViewId="0">
      <selection activeCell="L45" sqref="L45"/>
    </sheetView>
  </sheetViews>
  <sheetFormatPr defaultRowHeight="15" x14ac:dyDescent="0.25"/>
  <cols>
    <col min="1" max="1" width="11.28515625" customWidth="1"/>
    <col min="2" max="2" width="22.5703125" customWidth="1"/>
    <col min="3" max="3" width="14.7109375" customWidth="1"/>
    <col min="4" max="4" width="6.5703125" customWidth="1"/>
    <col min="5" max="5" width="10.140625" customWidth="1"/>
    <col min="6" max="6" width="9.7109375" customWidth="1"/>
    <col min="7" max="7" width="11" customWidth="1"/>
    <col min="8" max="8" width="8" customWidth="1"/>
    <col min="9" max="9" width="7.85546875" customWidth="1"/>
    <col min="10" max="10" width="9.140625" customWidth="1"/>
    <col min="11" max="11" width="8.5703125" customWidth="1"/>
    <col min="12" max="12" width="8.28515625" customWidth="1"/>
    <col min="13" max="13" width="9" customWidth="1"/>
    <col min="14" max="15" width="8.140625" customWidth="1"/>
    <col min="16" max="16" width="9.28515625" customWidth="1"/>
    <col min="17" max="17" width="8.140625" customWidth="1"/>
    <col min="18" max="18" width="8.85546875" customWidth="1"/>
    <col min="19" max="19" width="9.140625" customWidth="1"/>
    <col min="20" max="20" width="8.140625" customWidth="1"/>
    <col min="21" max="21" width="8.42578125" customWidth="1"/>
    <col min="22" max="22" width="9" customWidth="1"/>
    <col min="23" max="23" width="8.42578125" customWidth="1"/>
    <col min="24" max="24" width="8.140625" customWidth="1"/>
    <col min="25" max="26" width="9" customWidth="1"/>
    <col min="27" max="27" width="8.7109375" customWidth="1"/>
    <col min="28" max="28" width="9" customWidth="1"/>
  </cols>
  <sheetData>
    <row r="1" spans="1:28" ht="26.25" x14ac:dyDescent="0.4">
      <c r="A1" s="59" t="s">
        <v>19</v>
      </c>
      <c r="B1" s="59"/>
      <c r="C1" s="59"/>
      <c r="D1" s="59"/>
      <c r="E1" s="59"/>
      <c r="F1" s="59"/>
      <c r="G1" s="59"/>
      <c r="H1" s="59"/>
      <c r="I1" s="59"/>
      <c r="J1" s="59"/>
      <c r="K1" s="59"/>
      <c r="L1" s="59"/>
      <c r="M1" s="59"/>
      <c r="N1" s="59"/>
      <c r="O1" s="59"/>
      <c r="P1" s="59"/>
      <c r="Q1" s="59"/>
      <c r="R1" s="59"/>
      <c r="S1" s="59"/>
      <c r="T1" s="59"/>
      <c r="U1" s="59"/>
      <c r="V1" s="59"/>
      <c r="W1" s="59"/>
      <c r="X1" s="59"/>
      <c r="Y1" s="59"/>
      <c r="Z1" s="59"/>
      <c r="AA1" s="59"/>
      <c r="AB1" s="59"/>
    </row>
    <row r="2" spans="1:28" x14ac:dyDescent="0.25">
      <c r="E2" s="60" t="s">
        <v>29</v>
      </c>
      <c r="F2" s="60"/>
      <c r="G2" s="60"/>
    </row>
    <row r="3" spans="1:28" x14ac:dyDescent="0.25">
      <c r="E3" s="61" t="s">
        <v>7</v>
      </c>
      <c r="F3" s="61"/>
      <c r="G3" s="61"/>
      <c r="H3" s="61" t="s">
        <v>14</v>
      </c>
      <c r="I3" s="61"/>
      <c r="J3" s="61"/>
      <c r="K3" s="62" t="s">
        <v>8</v>
      </c>
      <c r="L3" s="62"/>
      <c r="M3" s="62"/>
      <c r="N3" s="63" t="s">
        <v>10</v>
      </c>
      <c r="O3" s="63"/>
      <c r="P3" s="63"/>
      <c r="Q3" s="64" t="s">
        <v>11</v>
      </c>
      <c r="R3" s="64"/>
      <c r="S3" s="64"/>
      <c r="T3" s="65" t="s">
        <v>12</v>
      </c>
      <c r="U3" s="65"/>
      <c r="V3" s="65"/>
      <c r="W3" s="66" t="s">
        <v>13</v>
      </c>
      <c r="X3" s="66"/>
      <c r="Y3" s="66"/>
      <c r="Z3" s="67" t="s">
        <v>69</v>
      </c>
      <c r="AA3" s="67"/>
      <c r="AB3" s="67"/>
    </row>
    <row r="4" spans="1:28" s="3" customFormat="1" ht="45.75" customHeight="1" x14ac:dyDescent="0.25">
      <c r="A4" s="8" t="s">
        <v>6</v>
      </c>
      <c r="B4" s="8" t="s">
        <v>1</v>
      </c>
      <c r="C4" s="8" t="s">
        <v>2</v>
      </c>
      <c r="D4" s="8" t="s">
        <v>0</v>
      </c>
      <c r="E4" s="8" t="s">
        <v>15</v>
      </c>
      <c r="F4" s="8" t="s">
        <v>16</v>
      </c>
      <c r="G4" s="8" t="s">
        <v>9</v>
      </c>
      <c r="H4" s="8" t="s">
        <v>3</v>
      </c>
      <c r="I4" s="8" t="s">
        <v>4</v>
      </c>
      <c r="J4" s="8" t="s">
        <v>9</v>
      </c>
      <c r="K4" s="34" t="s">
        <v>3</v>
      </c>
      <c r="L4" s="34" t="s">
        <v>4</v>
      </c>
      <c r="M4" s="34" t="s">
        <v>9</v>
      </c>
      <c r="N4" s="16" t="s">
        <v>3</v>
      </c>
      <c r="O4" s="16" t="s">
        <v>4</v>
      </c>
      <c r="P4" s="16" t="s">
        <v>9</v>
      </c>
      <c r="Q4" s="9" t="s">
        <v>3</v>
      </c>
      <c r="R4" s="9" t="s">
        <v>4</v>
      </c>
      <c r="S4" s="9" t="s">
        <v>9</v>
      </c>
      <c r="T4" s="36" t="s">
        <v>3</v>
      </c>
      <c r="U4" s="36" t="s">
        <v>4</v>
      </c>
      <c r="V4" s="36" t="s">
        <v>9</v>
      </c>
      <c r="W4" s="10" t="s">
        <v>3</v>
      </c>
      <c r="X4" s="10" t="s">
        <v>4</v>
      </c>
      <c r="Y4" s="10" t="s">
        <v>9</v>
      </c>
      <c r="Z4" s="12" t="s">
        <v>3</v>
      </c>
      <c r="AA4" s="12" t="s">
        <v>4</v>
      </c>
      <c r="AB4" s="12" t="s">
        <v>9</v>
      </c>
    </row>
    <row r="5" spans="1:28" x14ac:dyDescent="0.25">
      <c r="A5" s="1" t="s">
        <v>48</v>
      </c>
      <c r="B5" s="1" t="s">
        <v>53</v>
      </c>
      <c r="C5" s="2">
        <v>98740</v>
      </c>
      <c r="D5" s="4">
        <v>12.5</v>
      </c>
      <c r="E5" s="4">
        <v>12.21</v>
      </c>
      <c r="F5" s="4">
        <v>13.21</v>
      </c>
      <c r="G5" s="4">
        <v>13.59</v>
      </c>
      <c r="H5" s="5">
        <f>SUM(E5)-D5</f>
        <v>-0.28999999999999915</v>
      </c>
      <c r="I5" s="6">
        <f>SUM(F5-D5)</f>
        <v>0.71000000000000085</v>
      </c>
      <c r="J5" s="6">
        <f>SUM(G5-D5)</f>
        <v>1.0899999999999999</v>
      </c>
      <c r="K5" s="35">
        <v>6.39</v>
      </c>
      <c r="L5" s="35">
        <v>12.55</v>
      </c>
      <c r="M5" s="35">
        <v>14.72</v>
      </c>
      <c r="N5" s="17">
        <v>9.59</v>
      </c>
      <c r="O5" s="17">
        <v>18.829999999999998</v>
      </c>
      <c r="P5" s="17">
        <v>22.08</v>
      </c>
      <c r="Q5" s="14">
        <f>SUM(C5)*K5/100</f>
        <v>6309.4859999999999</v>
      </c>
      <c r="R5" s="14">
        <f>SUM(C5)*L5/100</f>
        <v>12391.87</v>
      </c>
      <c r="S5" s="14">
        <f>SUM(C5)*M5/100</f>
        <v>14534.528</v>
      </c>
      <c r="T5" s="37">
        <f>SUM(C5)*N5/100</f>
        <v>9469.1659999999993</v>
      </c>
      <c r="U5" s="37">
        <f>SUM(C5)*O5/100</f>
        <v>18592.741999999998</v>
      </c>
      <c r="V5" s="37">
        <f>SUM(C5)*P5/100</f>
        <v>21801.791999999998</v>
      </c>
      <c r="W5" s="11">
        <v>0</v>
      </c>
      <c r="X5" s="11">
        <v>31.95</v>
      </c>
      <c r="Y5" s="11">
        <v>49.05</v>
      </c>
      <c r="Z5" s="13">
        <f>SUM(W5)*223</f>
        <v>0</v>
      </c>
      <c r="AA5" s="13">
        <f t="shared" ref="AA5:AB6" si="0">SUM(X5)*223</f>
        <v>7124.8499999999995</v>
      </c>
      <c r="AB5" s="13">
        <f t="shared" si="0"/>
        <v>10938.15</v>
      </c>
    </row>
    <row r="6" spans="1:28" x14ac:dyDescent="0.25">
      <c r="A6" s="1" t="s">
        <v>48</v>
      </c>
      <c r="B6" s="1" t="s">
        <v>54</v>
      </c>
      <c r="C6" s="2">
        <v>99992</v>
      </c>
      <c r="D6" s="4">
        <v>11.3</v>
      </c>
      <c r="E6" s="4">
        <v>10.9</v>
      </c>
      <c r="F6" s="4">
        <v>11.6</v>
      </c>
      <c r="G6" s="4">
        <v>13.11</v>
      </c>
      <c r="H6" s="5">
        <f>SUM(E6)-D6</f>
        <v>-0.40000000000000036</v>
      </c>
      <c r="I6" s="6">
        <f>SUM(F6-D6)</f>
        <v>0.29999999999999893</v>
      </c>
      <c r="J6" s="6">
        <f>SUM(G6-D6)</f>
        <v>1.8099999999999987</v>
      </c>
      <c r="K6" s="35">
        <v>5.4</v>
      </c>
      <c r="L6" s="35">
        <v>10.45</v>
      </c>
      <c r="M6" s="35">
        <v>20.48</v>
      </c>
      <c r="N6" s="17">
        <v>8.1</v>
      </c>
      <c r="O6" s="17">
        <v>15.75</v>
      </c>
      <c r="P6" s="17">
        <v>30.72</v>
      </c>
      <c r="Q6" s="14">
        <f>SUM(C6)*K6/100</f>
        <v>5399.5680000000002</v>
      </c>
      <c r="R6" s="14">
        <f>SUM(C6)*L6/100</f>
        <v>10449.163999999999</v>
      </c>
      <c r="S6" s="14">
        <f>SUM(C6)*M6/100</f>
        <v>20478.3616</v>
      </c>
      <c r="T6" s="37">
        <f>SUM(C6)*N6/100</f>
        <v>8099.3519999999999</v>
      </c>
      <c r="U6" s="37">
        <f>SUM(C6)*O6/100</f>
        <v>15748.74</v>
      </c>
      <c r="V6" s="37">
        <f>SUM(C6)*P6/100</f>
        <v>30717.542399999998</v>
      </c>
      <c r="W6" s="11">
        <v>0</v>
      </c>
      <c r="X6" s="11">
        <v>13.5</v>
      </c>
      <c r="Y6" s="11">
        <v>81.45</v>
      </c>
      <c r="Z6" s="13">
        <f t="shared" ref="Z6" si="1">SUM(W6)*223</f>
        <v>0</v>
      </c>
      <c r="AA6" s="13">
        <f t="shared" si="0"/>
        <v>3010.5</v>
      </c>
      <c r="AB6" s="13">
        <f t="shared" si="0"/>
        <v>18163.350000000002</v>
      </c>
    </row>
    <row r="8" spans="1:28" x14ac:dyDescent="0.25">
      <c r="A8" s="58" t="s">
        <v>17</v>
      </c>
      <c r="B8" s="58"/>
      <c r="C8" s="58"/>
      <c r="D8" s="58"/>
      <c r="E8" s="58"/>
      <c r="F8" s="58"/>
      <c r="G8" s="58"/>
      <c r="H8" s="58"/>
      <c r="I8" s="58"/>
      <c r="J8" s="58"/>
      <c r="K8" s="58"/>
      <c r="L8" s="58"/>
      <c r="M8" s="58"/>
      <c r="N8" s="58"/>
      <c r="O8" s="58"/>
      <c r="P8" s="58"/>
      <c r="Q8" s="14">
        <f>SUM(Q5:Q6)</f>
        <v>11709.054</v>
      </c>
      <c r="R8" s="14">
        <f t="shared" ref="R8:AB8" si="2">SUM(R5:R6)</f>
        <v>22841.034</v>
      </c>
      <c r="S8" s="14">
        <f t="shared" si="2"/>
        <v>35012.889600000002</v>
      </c>
      <c r="T8" s="37">
        <f t="shared" si="2"/>
        <v>17568.518</v>
      </c>
      <c r="U8" s="37">
        <f t="shared" si="2"/>
        <v>34341.481999999996</v>
      </c>
      <c r="V8" s="37">
        <f t="shared" si="2"/>
        <v>52519.334399999992</v>
      </c>
      <c r="W8" s="11">
        <f>SUM(W5:W6)</f>
        <v>0</v>
      </c>
      <c r="X8" s="11">
        <f t="shared" ref="X8:Y8" si="3">SUM(X5:X6)</f>
        <v>45.45</v>
      </c>
      <c r="Y8" s="11">
        <f t="shared" si="3"/>
        <v>130.5</v>
      </c>
      <c r="Z8" s="13">
        <f t="shared" si="2"/>
        <v>0</v>
      </c>
      <c r="AA8" s="13">
        <f t="shared" si="2"/>
        <v>10135.349999999999</v>
      </c>
      <c r="AB8" s="13">
        <f t="shared" si="2"/>
        <v>29101.5</v>
      </c>
    </row>
    <row r="10" spans="1:28" ht="26.25" x14ac:dyDescent="0.4">
      <c r="A10" s="59" t="s">
        <v>18</v>
      </c>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row>
    <row r="11" spans="1:28" x14ac:dyDescent="0.25">
      <c r="E11" s="60" t="s">
        <v>28</v>
      </c>
      <c r="F11" s="60"/>
      <c r="G11" s="60"/>
    </row>
    <row r="12" spans="1:28" x14ac:dyDescent="0.25">
      <c r="E12" s="61" t="s">
        <v>7</v>
      </c>
      <c r="F12" s="61"/>
      <c r="G12" s="61"/>
      <c r="H12" s="61" t="s">
        <v>14</v>
      </c>
      <c r="I12" s="61"/>
      <c r="J12" s="61"/>
      <c r="K12" s="62" t="s">
        <v>8</v>
      </c>
      <c r="L12" s="62"/>
      <c r="M12" s="62"/>
      <c r="N12" s="63" t="s">
        <v>10</v>
      </c>
      <c r="O12" s="63"/>
      <c r="P12" s="63"/>
      <c r="Q12" s="64" t="s">
        <v>11</v>
      </c>
      <c r="R12" s="64"/>
      <c r="S12" s="64"/>
      <c r="T12" s="65" t="s">
        <v>12</v>
      </c>
      <c r="U12" s="65"/>
      <c r="V12" s="65"/>
      <c r="W12" s="66" t="s">
        <v>13</v>
      </c>
      <c r="X12" s="66"/>
      <c r="Y12" s="66"/>
      <c r="Z12" s="67" t="s">
        <v>69</v>
      </c>
      <c r="AA12" s="67"/>
      <c r="AB12" s="67"/>
    </row>
    <row r="13" spans="1:28" s="3" customFormat="1" ht="45.75" customHeight="1" x14ac:dyDescent="0.25">
      <c r="A13" s="8" t="s">
        <v>6</v>
      </c>
      <c r="B13" s="8" t="s">
        <v>1</v>
      </c>
      <c r="C13" s="8" t="s">
        <v>2</v>
      </c>
      <c r="D13" s="8" t="s">
        <v>0</v>
      </c>
      <c r="E13" s="8" t="s">
        <v>15</v>
      </c>
      <c r="F13" s="8" t="s">
        <v>16</v>
      </c>
      <c r="G13" s="8" t="s">
        <v>9</v>
      </c>
      <c r="H13" s="8" t="s">
        <v>3</v>
      </c>
      <c r="I13" s="8" t="s">
        <v>4</v>
      </c>
      <c r="J13" s="8" t="s">
        <v>9</v>
      </c>
      <c r="K13" s="34" t="s">
        <v>3</v>
      </c>
      <c r="L13" s="34" t="s">
        <v>4</v>
      </c>
      <c r="M13" s="34" t="s">
        <v>9</v>
      </c>
      <c r="N13" s="16" t="s">
        <v>3</v>
      </c>
      <c r="O13" s="16" t="s">
        <v>4</v>
      </c>
      <c r="P13" s="16" t="s">
        <v>9</v>
      </c>
      <c r="Q13" s="9" t="s">
        <v>3</v>
      </c>
      <c r="R13" s="9" t="s">
        <v>4</v>
      </c>
      <c r="S13" s="9" t="s">
        <v>9</v>
      </c>
      <c r="T13" s="36" t="s">
        <v>3</v>
      </c>
      <c r="U13" s="36" t="s">
        <v>4</v>
      </c>
      <c r="V13" s="36" t="s">
        <v>9</v>
      </c>
      <c r="W13" s="10" t="s">
        <v>3</v>
      </c>
      <c r="X13" s="10" t="s">
        <v>4</v>
      </c>
      <c r="Y13" s="10" t="s">
        <v>9</v>
      </c>
      <c r="Z13" s="12" t="s">
        <v>3</v>
      </c>
      <c r="AA13" s="12" t="s">
        <v>4</v>
      </c>
      <c r="AB13" s="12" t="s">
        <v>9</v>
      </c>
    </row>
    <row r="14" spans="1:28" x14ac:dyDescent="0.25">
      <c r="A14" s="1" t="s">
        <v>48</v>
      </c>
      <c r="B14" s="1" t="s">
        <v>53</v>
      </c>
      <c r="C14" s="2">
        <v>98740</v>
      </c>
      <c r="D14" s="4">
        <v>12.5</v>
      </c>
      <c r="E14" s="4">
        <v>11.6</v>
      </c>
      <c r="F14" s="4">
        <v>12.4</v>
      </c>
      <c r="G14" s="4">
        <v>13.48</v>
      </c>
      <c r="H14" s="5">
        <f>SUM(E14)-D14</f>
        <v>-0.90000000000000036</v>
      </c>
      <c r="I14" s="5">
        <f>SUM(F14-D14)</f>
        <v>-9.9999999999999645E-2</v>
      </c>
      <c r="J14" s="6">
        <f>SUM(G14-D14)</f>
        <v>0.98000000000000043</v>
      </c>
      <c r="K14" s="35">
        <v>0.9</v>
      </c>
      <c r="L14" s="35">
        <v>8.1</v>
      </c>
      <c r="M14" s="35">
        <v>13.9</v>
      </c>
      <c r="N14" s="17">
        <v>1.35</v>
      </c>
      <c r="O14" s="17">
        <v>12.15</v>
      </c>
      <c r="P14" s="17">
        <v>20.85</v>
      </c>
      <c r="Q14" s="14">
        <f>SUM(C14)*K14/100</f>
        <v>888.66</v>
      </c>
      <c r="R14" s="14">
        <f>SUM(C14)*L14/100</f>
        <v>7997.94</v>
      </c>
      <c r="S14" s="14">
        <f>SUM(C14)*M14/100</f>
        <v>13724.86</v>
      </c>
      <c r="T14" s="37">
        <f>SUM(C14)*N14/100</f>
        <v>1332.99</v>
      </c>
      <c r="U14" s="37">
        <f>SUM(C14)*O14/100</f>
        <v>11996.91</v>
      </c>
      <c r="V14" s="37">
        <f>SUM(C14)*P14/100</f>
        <v>20587.29</v>
      </c>
      <c r="W14" s="11">
        <v>0</v>
      </c>
      <c r="X14" s="11">
        <v>4.5</v>
      </c>
      <c r="Y14" s="11">
        <v>44.1</v>
      </c>
      <c r="Z14" s="13">
        <f>SUM(W14)*223</f>
        <v>0</v>
      </c>
      <c r="AA14" s="13">
        <f t="shared" ref="AA14:AB15" si="4">SUM(X14)*223</f>
        <v>1003.5</v>
      </c>
      <c r="AB14" s="13">
        <f t="shared" si="4"/>
        <v>9834.3000000000011</v>
      </c>
    </row>
    <row r="15" spans="1:28" x14ac:dyDescent="0.25">
      <c r="A15" s="1" t="s">
        <v>48</v>
      </c>
      <c r="B15" s="1" t="s">
        <v>54</v>
      </c>
      <c r="C15" s="2">
        <v>99992</v>
      </c>
      <c r="D15" s="4">
        <v>11.3</v>
      </c>
      <c r="E15" s="4">
        <v>10.42</v>
      </c>
      <c r="F15" s="4">
        <v>10.84</v>
      </c>
      <c r="G15" s="4">
        <v>12.7</v>
      </c>
      <c r="H15" s="5">
        <f>SUM(E15)-D15</f>
        <v>-0.88000000000000078</v>
      </c>
      <c r="I15" s="5">
        <f>SUM(F15-D15)</f>
        <v>-0.46000000000000085</v>
      </c>
      <c r="J15" s="6">
        <f>SUM(G15-D15)</f>
        <v>1.3999999999999986</v>
      </c>
      <c r="K15" s="35">
        <v>1.08</v>
      </c>
      <c r="L15" s="35">
        <v>4.8600000000000003</v>
      </c>
      <c r="M15" s="35">
        <v>17.2</v>
      </c>
      <c r="N15" s="17">
        <v>1.62</v>
      </c>
      <c r="O15" s="17">
        <v>7.29</v>
      </c>
      <c r="P15" s="17">
        <v>25.8</v>
      </c>
      <c r="Q15" s="14">
        <f>SUM(C15)*K15/100</f>
        <v>1079.9136000000001</v>
      </c>
      <c r="R15" s="14">
        <f>SUM(C15)*L15/100</f>
        <v>4859.6112000000003</v>
      </c>
      <c r="S15" s="14">
        <f>SUM(C15)*M15/100</f>
        <v>17198.624</v>
      </c>
      <c r="T15" s="37">
        <f>SUM(C15)*N15/100</f>
        <v>1619.8704</v>
      </c>
      <c r="U15" s="37">
        <f>SUM(C15)*O15/100</f>
        <v>7289.4168000000009</v>
      </c>
      <c r="V15" s="37">
        <f>SUM(C15)*P15/100</f>
        <v>25797.936000000002</v>
      </c>
      <c r="W15" s="11">
        <v>0</v>
      </c>
      <c r="X15" s="11">
        <v>0</v>
      </c>
      <c r="Y15" s="11">
        <v>63</v>
      </c>
      <c r="Z15" s="13">
        <f t="shared" ref="Z15" si="5">SUM(W15)*223</f>
        <v>0</v>
      </c>
      <c r="AA15" s="13">
        <f t="shared" si="4"/>
        <v>0</v>
      </c>
      <c r="AB15" s="13">
        <f t="shared" si="4"/>
        <v>14049</v>
      </c>
    </row>
    <row r="17" spans="1:28" x14ac:dyDescent="0.25">
      <c r="A17" s="58" t="s">
        <v>17</v>
      </c>
      <c r="B17" s="58"/>
      <c r="C17" s="58"/>
      <c r="D17" s="58"/>
      <c r="E17" s="58"/>
      <c r="F17" s="58"/>
      <c r="G17" s="58"/>
      <c r="H17" s="58"/>
      <c r="I17" s="58"/>
      <c r="J17" s="58"/>
      <c r="K17" s="58"/>
      <c r="L17" s="58"/>
      <c r="M17" s="58"/>
      <c r="N17" s="58"/>
      <c r="O17" s="58"/>
      <c r="P17" s="58"/>
      <c r="Q17" s="14">
        <f>SUM(Q14:Q15)</f>
        <v>1968.5736000000002</v>
      </c>
      <c r="R17" s="14">
        <f t="shared" ref="R17:V17" si="6">SUM(R14:R15)</f>
        <v>12857.5512</v>
      </c>
      <c r="S17" s="14">
        <f t="shared" si="6"/>
        <v>30923.484</v>
      </c>
      <c r="T17" s="37">
        <f t="shared" si="6"/>
        <v>2952.8604</v>
      </c>
      <c r="U17" s="37">
        <f t="shared" si="6"/>
        <v>19286.326800000003</v>
      </c>
      <c r="V17" s="37">
        <f t="shared" si="6"/>
        <v>46385.226000000002</v>
      </c>
      <c r="W17" s="11">
        <f>SUM(W14:W15)</f>
        <v>0</v>
      </c>
      <c r="X17" s="11">
        <f t="shared" ref="X17:AB17" si="7">SUM(X14:X15)</f>
        <v>4.5</v>
      </c>
      <c r="Y17" s="11">
        <f t="shared" si="7"/>
        <v>107.1</v>
      </c>
      <c r="Z17" s="13">
        <f t="shared" si="7"/>
        <v>0</v>
      </c>
      <c r="AA17" s="13">
        <f t="shared" si="7"/>
        <v>1003.5</v>
      </c>
      <c r="AB17" s="13">
        <f t="shared" si="7"/>
        <v>23883.300000000003</v>
      </c>
    </row>
    <row r="20" spans="1:28" ht="18.75" x14ac:dyDescent="0.3">
      <c r="A20" s="68" t="s">
        <v>27</v>
      </c>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row>
    <row r="21" spans="1:28" x14ac:dyDescent="0.25">
      <c r="A21" s="45" t="s">
        <v>20</v>
      </c>
      <c r="B21" s="45"/>
      <c r="C21" s="57" t="s">
        <v>24</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row>
    <row r="22" spans="1:28" x14ac:dyDescent="0.25">
      <c r="A22" s="45" t="s">
        <v>1</v>
      </c>
      <c r="B22" s="45"/>
      <c r="C22" s="57" t="s">
        <v>25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row>
    <row r="23" spans="1:28" x14ac:dyDescent="0.25">
      <c r="A23" s="45" t="s">
        <v>21</v>
      </c>
      <c r="B23" s="45"/>
      <c r="C23" s="57" t="s">
        <v>37</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row>
    <row r="24" spans="1:28" x14ac:dyDescent="0.25">
      <c r="A24" s="45" t="s">
        <v>22</v>
      </c>
      <c r="B24" s="45"/>
      <c r="C24" s="57" t="s">
        <v>34</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row>
    <row r="25" spans="1:28" x14ac:dyDescent="0.25">
      <c r="A25" s="45" t="s">
        <v>35</v>
      </c>
      <c r="B25" s="45"/>
      <c r="C25" s="57" t="s">
        <v>40</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row>
    <row r="26" spans="1:28" x14ac:dyDescent="0.25">
      <c r="A26" s="45" t="s">
        <v>41</v>
      </c>
      <c r="B26" s="45"/>
      <c r="C26" s="57" t="s">
        <v>42</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row>
    <row r="27" spans="1:28" x14ac:dyDescent="0.25">
      <c r="A27" s="45" t="s">
        <v>5</v>
      </c>
      <c r="B27" s="45"/>
      <c r="C27" s="57" t="s">
        <v>65</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row>
    <row r="28" spans="1:28" x14ac:dyDescent="0.25">
      <c r="A28" s="71" t="s">
        <v>23</v>
      </c>
      <c r="B28" s="72"/>
      <c r="C28" s="73" t="s">
        <v>26</v>
      </c>
      <c r="D28" s="74"/>
      <c r="E28" s="74"/>
      <c r="F28" s="74"/>
      <c r="G28" s="74"/>
      <c r="H28" s="74"/>
      <c r="I28" s="74"/>
      <c r="J28" s="74"/>
      <c r="K28" s="74"/>
      <c r="L28" s="74"/>
      <c r="M28" s="74"/>
      <c r="N28" s="74"/>
      <c r="O28" s="74"/>
      <c r="P28" s="74"/>
      <c r="Q28" s="74"/>
      <c r="R28" s="74"/>
      <c r="S28" s="74"/>
      <c r="T28" s="74"/>
      <c r="U28" s="74"/>
      <c r="V28" s="74"/>
      <c r="W28" s="74"/>
      <c r="X28" s="74"/>
      <c r="Y28" s="74"/>
      <c r="Z28" s="74"/>
      <c r="AA28" s="74"/>
      <c r="AB28" s="75"/>
    </row>
    <row r="29" spans="1:28" x14ac:dyDescent="0.25">
      <c r="A29" s="45" t="s">
        <v>8</v>
      </c>
      <c r="B29" s="45"/>
      <c r="C29" s="57" t="s">
        <v>36</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row>
    <row r="30" spans="1:28" x14ac:dyDescent="0.25">
      <c r="A30" s="45" t="s">
        <v>11</v>
      </c>
      <c r="B30" s="45"/>
      <c r="C30" s="57" t="s">
        <v>62</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row>
    <row r="31" spans="1:28" x14ac:dyDescent="0.25">
      <c r="A31" s="45" t="s">
        <v>10</v>
      </c>
      <c r="B31" s="45"/>
      <c r="C31" s="57" t="s">
        <v>36</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row>
    <row r="32" spans="1:28" x14ac:dyDescent="0.25">
      <c r="A32" s="45" t="s">
        <v>12</v>
      </c>
      <c r="B32" s="45"/>
      <c r="C32" s="57" t="s">
        <v>63</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row>
    <row r="33" spans="1:28" x14ac:dyDescent="0.25">
      <c r="A33" s="69" t="s">
        <v>13</v>
      </c>
      <c r="B33" s="69"/>
      <c r="C33" s="57" t="s">
        <v>38</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row>
    <row r="34" spans="1:28" x14ac:dyDescent="0.25">
      <c r="A34" s="69" t="s">
        <v>39</v>
      </c>
      <c r="B34" s="69"/>
      <c r="C34" s="57" t="s">
        <v>73</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row>
    <row r="35" spans="1:28" x14ac:dyDescent="0.25">
      <c r="A35" s="70"/>
      <c r="B35" s="70"/>
      <c r="C35" s="57" t="s">
        <v>72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row>
    <row r="36" spans="1:28" x14ac:dyDescent="0.25">
      <c r="A36" s="70"/>
      <c r="B36" s="70"/>
      <c r="C36" s="56" t="s">
        <v>70</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row>
    <row r="37" spans="1:28" x14ac:dyDescent="0.25">
      <c r="A37" s="70"/>
      <c r="B37" s="70"/>
      <c r="C37" s="56" t="s">
        <v>71</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row>
    <row r="38" spans="1:28" x14ac:dyDescent="0.25">
      <c r="A38" s="70"/>
      <c r="B38" s="70"/>
    </row>
    <row r="39" spans="1:28" x14ac:dyDescent="0.25">
      <c r="A39" s="70"/>
      <c r="B39" s="70"/>
    </row>
    <row r="40" spans="1:28" x14ac:dyDescent="0.25">
      <c r="A40" s="70"/>
      <c r="B40" s="70"/>
    </row>
    <row r="41" spans="1:28" x14ac:dyDescent="0.25">
      <c r="A41" s="70"/>
      <c r="B41" s="70"/>
      <c r="J41" s="42"/>
    </row>
  </sheetData>
  <mergeCells count="61">
    <mergeCell ref="A39:B39"/>
    <mergeCell ref="A40:B40"/>
    <mergeCell ref="A32:B32"/>
    <mergeCell ref="C32:AB32"/>
    <mergeCell ref="T12:V12"/>
    <mergeCell ref="A17:P17"/>
    <mergeCell ref="A21:B21"/>
    <mergeCell ref="C35:AB35"/>
    <mergeCell ref="A41:B41"/>
    <mergeCell ref="A33:B33"/>
    <mergeCell ref="A28:B28"/>
    <mergeCell ref="C28:AB28"/>
    <mergeCell ref="A25:B25"/>
    <mergeCell ref="C25:AB25"/>
    <mergeCell ref="C34:AB34"/>
    <mergeCell ref="A26:B26"/>
    <mergeCell ref="C26:AB26"/>
    <mergeCell ref="A36:B36"/>
    <mergeCell ref="A37:B37"/>
    <mergeCell ref="A38:B38"/>
    <mergeCell ref="C33:AB33"/>
    <mergeCell ref="A34:B34"/>
    <mergeCell ref="A35:B35"/>
    <mergeCell ref="A29:B29"/>
    <mergeCell ref="C29:AB29"/>
    <mergeCell ref="A30:B30"/>
    <mergeCell ref="C30:AB30"/>
    <mergeCell ref="A31:B31"/>
    <mergeCell ref="C31:AB31"/>
    <mergeCell ref="Z12:AB12"/>
    <mergeCell ref="A27:B27"/>
    <mergeCell ref="C27:AB27"/>
    <mergeCell ref="C21:AB21"/>
    <mergeCell ref="A23:B23"/>
    <mergeCell ref="C23:AB23"/>
    <mergeCell ref="A24:B24"/>
    <mergeCell ref="C24:AB24"/>
    <mergeCell ref="A22:B22"/>
    <mergeCell ref="C22:AB22"/>
    <mergeCell ref="A20:AB20"/>
    <mergeCell ref="H12:J12"/>
    <mergeCell ref="K12:M12"/>
    <mergeCell ref="N12:P12"/>
    <mergeCell ref="Q12:S12"/>
    <mergeCell ref="E12:G12"/>
    <mergeCell ref="C36:AB36"/>
    <mergeCell ref="C37:AB37"/>
    <mergeCell ref="A8:P8"/>
    <mergeCell ref="A10:AB10"/>
    <mergeCell ref="A1:AB1"/>
    <mergeCell ref="E2:G2"/>
    <mergeCell ref="E3:G3"/>
    <mergeCell ref="H3:J3"/>
    <mergeCell ref="K3:M3"/>
    <mergeCell ref="N3:P3"/>
    <mergeCell ref="Q3:S3"/>
    <mergeCell ref="T3:V3"/>
    <mergeCell ref="W3:Y3"/>
    <mergeCell ref="Z3:AB3"/>
    <mergeCell ref="E11:G11"/>
    <mergeCell ref="W12:Y12"/>
  </mergeCells>
  <hyperlinks>
    <hyperlink ref="C36" r:id="rId1" xr:uid="{FB032152-6538-445A-AAF9-F34BAFB81A4A}"/>
    <hyperlink ref="C37" r:id="rId2" xr:uid="{48CCABA9-7944-46CB-ACFD-3446B8D774B7}"/>
  </hyperlinks>
  <pageMargins left="0.7" right="0.7" top="0.75" bottom="0.75" header="0.3" footer="0.3"/>
  <pageSetup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B32"/>
  <sheetViews>
    <sheetView tabSelected="1" zoomScaleNormal="100" workbookViewId="0">
      <selection activeCell="C28" sqref="C28:S28"/>
    </sheetView>
  </sheetViews>
  <sheetFormatPr defaultRowHeight="15" x14ac:dyDescent="0.25"/>
  <cols>
    <col min="1" max="1" width="11.42578125" customWidth="1"/>
    <col min="2" max="2" width="22.5703125" customWidth="1"/>
    <col min="3" max="3" width="11.28515625" customWidth="1"/>
    <col min="4" max="4" width="10.140625" customWidth="1"/>
    <col min="5" max="5" width="9.7109375" customWidth="1"/>
    <col min="6" max="6" width="11" customWidth="1"/>
    <col min="7" max="7" width="8" customWidth="1"/>
    <col min="8" max="8" width="7.85546875" customWidth="1"/>
    <col min="9" max="9" width="9.140625" customWidth="1"/>
    <col min="10" max="10" width="8.5703125" customWidth="1"/>
    <col min="11" max="11" width="8.28515625" customWidth="1"/>
    <col min="12" max="12" width="9" customWidth="1"/>
    <col min="13" max="13" width="12.5703125" customWidth="1"/>
    <col min="14" max="14" width="12.42578125" customWidth="1"/>
    <col min="15" max="15" width="13.85546875" customWidth="1"/>
    <col min="16" max="16" width="19" style="26" customWidth="1"/>
    <col min="17" max="17" width="10.42578125" customWidth="1"/>
    <col min="18" max="18" width="11" customWidth="1"/>
    <col min="19" max="19" width="12.28515625" customWidth="1"/>
  </cols>
  <sheetData>
    <row r="1" spans="1:19" ht="26.25" x14ac:dyDescent="0.4">
      <c r="A1" s="59" t="s">
        <v>19</v>
      </c>
      <c r="B1" s="59"/>
      <c r="C1" s="59"/>
      <c r="D1" s="59"/>
      <c r="E1" s="59"/>
      <c r="F1" s="59"/>
      <c r="G1" s="59"/>
      <c r="H1" s="59"/>
      <c r="I1" s="59"/>
      <c r="J1" s="59"/>
      <c r="K1" s="59"/>
      <c r="L1" s="59"/>
      <c r="M1" s="59"/>
      <c r="N1" s="59"/>
      <c r="O1" s="59"/>
      <c r="P1" s="59"/>
      <c r="Q1" s="59"/>
      <c r="R1" s="59"/>
      <c r="S1" s="59"/>
    </row>
    <row r="2" spans="1:19" x14ac:dyDescent="0.25">
      <c r="D2" s="60" t="s">
        <v>29</v>
      </c>
      <c r="E2" s="60"/>
      <c r="F2" s="60"/>
    </row>
    <row r="3" spans="1:19" ht="33.75" customHeight="1" x14ac:dyDescent="0.25">
      <c r="D3" s="76" t="s">
        <v>7</v>
      </c>
      <c r="E3" s="77"/>
      <c r="F3" s="78"/>
      <c r="G3" s="76" t="s">
        <v>14</v>
      </c>
      <c r="H3" s="77"/>
      <c r="I3" s="78"/>
      <c r="J3" s="83" t="s">
        <v>32</v>
      </c>
      <c r="K3" s="84"/>
      <c r="L3" s="85"/>
      <c r="M3" s="80" t="s">
        <v>61</v>
      </c>
      <c r="N3" s="80"/>
      <c r="O3" s="81"/>
      <c r="P3" s="82" t="s">
        <v>50</v>
      </c>
      <c r="Q3" s="79" t="s">
        <v>33</v>
      </c>
      <c r="R3" s="66"/>
      <c r="S3" s="66"/>
    </row>
    <row r="4" spans="1:19" s="3" customFormat="1" ht="45.75" customHeight="1" x14ac:dyDescent="0.25">
      <c r="A4" s="8" t="s">
        <v>6</v>
      </c>
      <c r="B4" s="8" t="s">
        <v>30</v>
      </c>
      <c r="C4" s="8" t="s">
        <v>31</v>
      </c>
      <c r="D4" s="8" t="s">
        <v>15</v>
      </c>
      <c r="E4" s="8" t="s">
        <v>16</v>
      </c>
      <c r="F4" s="8" t="s">
        <v>9</v>
      </c>
      <c r="G4" s="8" t="s">
        <v>3</v>
      </c>
      <c r="H4" s="8" t="s">
        <v>4</v>
      </c>
      <c r="I4" s="8" t="s">
        <v>9</v>
      </c>
      <c r="J4" s="9" t="s">
        <v>3</v>
      </c>
      <c r="K4" s="9" t="s">
        <v>4</v>
      </c>
      <c r="L4" s="9" t="s">
        <v>9</v>
      </c>
      <c r="M4" s="16" t="s">
        <v>3</v>
      </c>
      <c r="N4" s="16" t="s">
        <v>4</v>
      </c>
      <c r="O4" s="21" t="s">
        <v>9</v>
      </c>
      <c r="P4" s="82"/>
      <c r="Q4" s="24" t="s">
        <v>3</v>
      </c>
      <c r="R4" s="10" t="s">
        <v>4</v>
      </c>
      <c r="S4" s="10" t="s">
        <v>9</v>
      </c>
    </row>
    <row r="5" spans="1:19" x14ac:dyDescent="0.25">
      <c r="A5" s="1" t="s">
        <v>48</v>
      </c>
      <c r="B5" s="1" t="s">
        <v>49</v>
      </c>
      <c r="C5" s="4">
        <v>10.31</v>
      </c>
      <c r="D5" s="4">
        <v>9.6</v>
      </c>
      <c r="E5" s="4">
        <v>10.89</v>
      </c>
      <c r="F5" s="4">
        <v>12.89</v>
      </c>
      <c r="G5" s="5">
        <f>SUM(D5)-C5</f>
        <v>-0.71000000000000085</v>
      </c>
      <c r="H5" s="6">
        <f>SUM(E5-C5)</f>
        <v>0.58000000000000007</v>
      </c>
      <c r="I5" s="6">
        <f>SUM(F5-C5)</f>
        <v>2.58</v>
      </c>
      <c r="J5" s="7">
        <v>0</v>
      </c>
      <c r="K5" s="7">
        <v>12</v>
      </c>
      <c r="L5" s="7">
        <v>72</v>
      </c>
      <c r="M5" s="17">
        <v>0</v>
      </c>
      <c r="N5" s="17">
        <v>10</v>
      </c>
      <c r="O5" s="22">
        <v>70</v>
      </c>
      <c r="P5" s="82"/>
      <c r="Q5" s="25">
        <v>0</v>
      </c>
      <c r="R5" s="20">
        <v>65123</v>
      </c>
      <c r="S5" s="20">
        <v>245000</v>
      </c>
    </row>
    <row r="6" spans="1:19" x14ac:dyDescent="0.25">
      <c r="A6" s="1" t="s">
        <v>48</v>
      </c>
      <c r="B6" s="1" t="s">
        <v>49</v>
      </c>
      <c r="C6" s="4">
        <v>10.8</v>
      </c>
      <c r="D6" s="4">
        <v>10.98</v>
      </c>
      <c r="E6" s="4">
        <v>11.6</v>
      </c>
      <c r="F6" s="4">
        <v>13.11</v>
      </c>
      <c r="G6" s="6">
        <f>SUM(D6)-C6</f>
        <v>0.17999999999999972</v>
      </c>
      <c r="H6" s="6">
        <f>SUM(E6-C6)</f>
        <v>0.79999999999999893</v>
      </c>
      <c r="I6" s="6">
        <f>SUM(F6-C6)</f>
        <v>2.3099999999999987</v>
      </c>
      <c r="J6" s="7">
        <v>6</v>
      </c>
      <c r="K6" s="7">
        <v>9</v>
      </c>
      <c r="L6" s="7">
        <v>68</v>
      </c>
      <c r="M6" s="17">
        <v>5</v>
      </c>
      <c r="N6" s="17">
        <v>8</v>
      </c>
      <c r="O6" s="22">
        <v>65</v>
      </c>
      <c r="P6" s="82"/>
      <c r="Q6" s="25">
        <v>14589</v>
      </c>
      <c r="R6" s="20">
        <v>89245</v>
      </c>
      <c r="S6" s="20">
        <v>221987</v>
      </c>
    </row>
    <row r="7" spans="1:19" x14ac:dyDescent="0.25">
      <c r="P7" s="82"/>
    </row>
    <row r="8" spans="1:19" x14ac:dyDescent="0.25">
      <c r="A8" s="76" t="s">
        <v>17</v>
      </c>
      <c r="B8" s="77"/>
      <c r="C8" s="77"/>
      <c r="D8" s="77"/>
      <c r="E8" s="77"/>
      <c r="F8" s="77"/>
      <c r="G8" s="77"/>
      <c r="H8" s="77"/>
      <c r="I8" s="78"/>
      <c r="J8" s="15">
        <f>SUM(J5:J6)</f>
        <v>6</v>
      </c>
      <c r="K8" s="15">
        <f t="shared" ref="K8:L8" si="0">SUM(K5:K6)</f>
        <v>21</v>
      </c>
      <c r="L8" s="15">
        <f t="shared" si="0"/>
        <v>140</v>
      </c>
      <c r="M8" s="19">
        <f>SUM(M5:M6)</f>
        <v>5</v>
      </c>
      <c r="N8" s="19">
        <f t="shared" ref="N8:O8" si="1">SUM(N5:N6)</f>
        <v>18</v>
      </c>
      <c r="O8" s="23">
        <f t="shared" si="1"/>
        <v>135</v>
      </c>
      <c r="P8" s="82"/>
      <c r="Q8" s="25">
        <f t="shared" ref="Q8:S8" si="2">SUM(Q5:Q6)</f>
        <v>14589</v>
      </c>
      <c r="R8" s="20">
        <f t="shared" si="2"/>
        <v>154368</v>
      </c>
      <c r="S8" s="20">
        <f t="shared" si="2"/>
        <v>466987</v>
      </c>
    </row>
    <row r="10" spans="1:19" ht="26.25" x14ac:dyDescent="0.4">
      <c r="A10" s="59" t="s">
        <v>18</v>
      </c>
      <c r="B10" s="59"/>
      <c r="C10" s="59"/>
      <c r="D10" s="59"/>
      <c r="E10" s="59"/>
      <c r="F10" s="59"/>
      <c r="G10" s="59"/>
      <c r="H10" s="59"/>
      <c r="I10" s="59"/>
      <c r="J10" s="59"/>
      <c r="K10" s="59"/>
      <c r="L10" s="59"/>
      <c r="M10" s="59"/>
      <c r="N10" s="59"/>
      <c r="O10" s="59"/>
      <c r="P10" s="59"/>
      <c r="Q10" s="59"/>
      <c r="R10" s="59"/>
      <c r="S10" s="59"/>
    </row>
    <row r="11" spans="1:19" x14ac:dyDescent="0.25">
      <c r="D11" s="60" t="s">
        <v>28</v>
      </c>
      <c r="E11" s="60"/>
      <c r="F11" s="60"/>
    </row>
    <row r="12" spans="1:19" ht="33" customHeight="1" x14ac:dyDescent="0.25">
      <c r="A12" s="18"/>
      <c r="B12" s="18"/>
      <c r="C12" s="18"/>
      <c r="D12" s="97" t="s">
        <v>7</v>
      </c>
      <c r="E12" s="98"/>
      <c r="F12" s="99"/>
      <c r="G12" s="97" t="s">
        <v>14</v>
      </c>
      <c r="H12" s="98"/>
      <c r="I12" s="99"/>
      <c r="J12" s="94" t="s">
        <v>32</v>
      </c>
      <c r="K12" s="95"/>
      <c r="L12" s="96"/>
      <c r="M12" s="80" t="s">
        <v>61</v>
      </c>
      <c r="N12" s="80"/>
      <c r="O12" s="81"/>
      <c r="P12" s="82" t="s">
        <v>51</v>
      </c>
      <c r="Q12" s="92" t="s">
        <v>33</v>
      </c>
      <c r="R12" s="93"/>
      <c r="S12" s="93"/>
    </row>
    <row r="13" spans="1:19" s="3" customFormat="1" ht="45.75" customHeight="1" x14ac:dyDescent="0.25">
      <c r="A13" s="8" t="s">
        <v>6</v>
      </c>
      <c r="B13" s="8" t="s">
        <v>1</v>
      </c>
      <c r="C13" s="8" t="s">
        <v>31</v>
      </c>
      <c r="D13" s="8" t="s">
        <v>15</v>
      </c>
      <c r="E13" s="8" t="s">
        <v>16</v>
      </c>
      <c r="F13" s="8" t="s">
        <v>9</v>
      </c>
      <c r="G13" s="8" t="s">
        <v>3</v>
      </c>
      <c r="H13" s="8" t="s">
        <v>4</v>
      </c>
      <c r="I13" s="8" t="s">
        <v>9</v>
      </c>
      <c r="J13" s="9" t="s">
        <v>3</v>
      </c>
      <c r="K13" s="9" t="s">
        <v>4</v>
      </c>
      <c r="L13" s="9" t="s">
        <v>9</v>
      </c>
      <c r="M13" s="16" t="s">
        <v>3</v>
      </c>
      <c r="N13" s="16" t="s">
        <v>4</v>
      </c>
      <c r="O13" s="21" t="s">
        <v>9</v>
      </c>
      <c r="P13" s="82"/>
      <c r="Q13" s="24" t="s">
        <v>3</v>
      </c>
      <c r="R13" s="10" t="s">
        <v>4</v>
      </c>
      <c r="S13" s="10" t="s">
        <v>9</v>
      </c>
    </row>
    <row r="14" spans="1:19" x14ac:dyDescent="0.25">
      <c r="A14" s="1" t="s">
        <v>48</v>
      </c>
      <c r="B14" s="1" t="s">
        <v>49</v>
      </c>
      <c r="C14" s="4">
        <v>10.31</v>
      </c>
      <c r="D14" s="4">
        <v>8.92</v>
      </c>
      <c r="E14" s="4">
        <v>9.1</v>
      </c>
      <c r="F14" s="4">
        <v>12.89</v>
      </c>
      <c r="G14" s="5">
        <f>SUM(D14)-C14</f>
        <v>-1.3900000000000006</v>
      </c>
      <c r="H14" s="5">
        <f>SUM(E14-C14)</f>
        <v>-1.2100000000000009</v>
      </c>
      <c r="I14" s="6">
        <f>SUM(F14-C14)</f>
        <v>2.58</v>
      </c>
      <c r="J14" s="7">
        <v>0</v>
      </c>
      <c r="K14" s="7">
        <v>0</v>
      </c>
      <c r="L14" s="7">
        <v>72</v>
      </c>
      <c r="M14" s="17">
        <v>0</v>
      </c>
      <c r="N14" s="17">
        <v>0</v>
      </c>
      <c r="O14" s="22">
        <v>68</v>
      </c>
      <c r="P14" s="82"/>
      <c r="Q14" s="25">
        <v>0</v>
      </c>
      <c r="R14" s="20">
        <v>0</v>
      </c>
      <c r="S14" s="20">
        <v>245000</v>
      </c>
    </row>
    <row r="15" spans="1:19" x14ac:dyDescent="0.25">
      <c r="A15" s="1" t="s">
        <v>48</v>
      </c>
      <c r="B15" s="1" t="s">
        <v>49</v>
      </c>
      <c r="C15" s="4">
        <v>10.8</v>
      </c>
      <c r="D15" s="4">
        <v>9.15</v>
      </c>
      <c r="E15" s="4">
        <v>11.68</v>
      </c>
      <c r="F15" s="4">
        <v>12.3</v>
      </c>
      <c r="G15" s="5">
        <f>SUM(D15)-C15</f>
        <v>-1.6500000000000004</v>
      </c>
      <c r="H15" s="6">
        <f>SUM(E15-C15)</f>
        <v>0.87999999999999901</v>
      </c>
      <c r="I15" s="6">
        <f>SUM(F15-C15)</f>
        <v>1.5</v>
      </c>
      <c r="J15" s="7">
        <v>0</v>
      </c>
      <c r="K15" s="7">
        <v>9</v>
      </c>
      <c r="L15" s="7">
        <v>45</v>
      </c>
      <c r="M15" s="17">
        <v>0</v>
      </c>
      <c r="N15" s="17">
        <v>8</v>
      </c>
      <c r="O15" s="22">
        <v>40</v>
      </c>
      <c r="P15" s="82"/>
      <c r="Q15" s="25">
        <v>0</v>
      </c>
      <c r="R15" s="20">
        <v>89245</v>
      </c>
      <c r="S15" s="20">
        <v>186956</v>
      </c>
    </row>
    <row r="16" spans="1:19" x14ac:dyDescent="0.25">
      <c r="P16" s="82"/>
    </row>
    <row r="17" spans="1:28" x14ac:dyDescent="0.25">
      <c r="A17" s="76" t="s">
        <v>17</v>
      </c>
      <c r="B17" s="77"/>
      <c r="C17" s="77"/>
      <c r="D17" s="77"/>
      <c r="E17" s="77"/>
      <c r="F17" s="77"/>
      <c r="G17" s="77"/>
      <c r="H17" s="77"/>
      <c r="I17" s="78"/>
      <c r="J17" s="15">
        <f>SUM(J14:J15)</f>
        <v>0</v>
      </c>
      <c r="K17" s="15">
        <f t="shared" ref="K17:L17" si="3">SUM(K14:K15)</f>
        <v>9</v>
      </c>
      <c r="L17" s="15">
        <f t="shared" si="3"/>
        <v>117</v>
      </c>
      <c r="M17" s="19">
        <f>SUM(M14:M15)</f>
        <v>0</v>
      </c>
      <c r="N17" s="19">
        <f t="shared" ref="N17:O17" si="4">SUM(N14:N15)</f>
        <v>8</v>
      </c>
      <c r="O17" s="23">
        <f t="shared" si="4"/>
        <v>108</v>
      </c>
      <c r="P17" s="82"/>
      <c r="Q17" s="25">
        <f t="shared" ref="Q17:S17" si="5">SUM(Q14:Q15)</f>
        <v>0</v>
      </c>
      <c r="R17" s="20">
        <f t="shared" si="5"/>
        <v>89245</v>
      </c>
      <c r="S17" s="20">
        <f t="shared" si="5"/>
        <v>431956</v>
      </c>
    </row>
    <row r="22" spans="1:28" ht="18.75" x14ac:dyDescent="0.3">
      <c r="A22" s="68" t="s">
        <v>27</v>
      </c>
      <c r="B22" s="68"/>
      <c r="C22" s="68"/>
      <c r="D22" s="68"/>
      <c r="E22" s="68"/>
      <c r="F22" s="68"/>
      <c r="G22" s="68"/>
      <c r="H22" s="68"/>
      <c r="I22" s="68"/>
      <c r="J22" s="68"/>
      <c r="K22" s="68"/>
      <c r="L22" s="68"/>
      <c r="M22" s="68"/>
      <c r="N22" s="68"/>
      <c r="O22" s="68"/>
      <c r="P22" s="68"/>
      <c r="Q22" s="68"/>
      <c r="R22" s="68"/>
      <c r="S22" s="68"/>
      <c r="T22" s="27"/>
      <c r="U22" s="27"/>
      <c r="V22" s="27"/>
      <c r="W22" s="27"/>
      <c r="X22" s="27"/>
      <c r="Y22" s="27"/>
      <c r="Z22" s="27"/>
      <c r="AA22" s="27"/>
      <c r="AB22" s="27"/>
    </row>
    <row r="23" spans="1:28" x14ac:dyDescent="0.25">
      <c r="A23" s="88" t="s">
        <v>20</v>
      </c>
      <c r="B23" s="88"/>
      <c r="C23" s="89" t="s">
        <v>24</v>
      </c>
      <c r="D23" s="90"/>
      <c r="E23" s="90"/>
      <c r="F23" s="90"/>
      <c r="G23" s="90"/>
      <c r="H23" s="90"/>
      <c r="I23" s="90"/>
      <c r="J23" s="90"/>
      <c r="K23" s="90"/>
      <c r="L23" s="90"/>
      <c r="M23" s="90"/>
      <c r="N23" s="90"/>
      <c r="O23" s="90"/>
      <c r="P23" s="90"/>
      <c r="Q23" s="90"/>
      <c r="R23" s="90"/>
      <c r="S23" s="91"/>
      <c r="T23" s="28"/>
      <c r="U23" s="28"/>
      <c r="V23" s="28"/>
      <c r="W23" s="28"/>
      <c r="X23" s="28"/>
      <c r="Y23" s="28"/>
      <c r="Z23" s="28"/>
      <c r="AA23" s="28"/>
      <c r="AB23" s="28"/>
    </row>
    <row r="24" spans="1:28" x14ac:dyDescent="0.25">
      <c r="A24" s="86" t="s">
        <v>30</v>
      </c>
      <c r="B24" s="87"/>
      <c r="C24" s="89" t="s">
        <v>43</v>
      </c>
      <c r="D24" s="90"/>
      <c r="E24" s="90"/>
      <c r="F24" s="90"/>
      <c r="G24" s="90"/>
      <c r="H24" s="90"/>
      <c r="I24" s="90"/>
      <c r="J24" s="90"/>
      <c r="K24" s="90"/>
      <c r="L24" s="90"/>
      <c r="M24" s="90"/>
      <c r="N24" s="90"/>
      <c r="O24" s="90"/>
      <c r="P24" s="90"/>
      <c r="Q24" s="90"/>
      <c r="R24" s="90"/>
      <c r="S24" s="91"/>
      <c r="T24" s="28"/>
      <c r="U24" s="28"/>
      <c r="V24" s="28"/>
      <c r="W24" s="28"/>
      <c r="X24" s="28"/>
      <c r="Y24" s="28"/>
      <c r="Z24" s="28"/>
      <c r="AA24" s="28"/>
      <c r="AB24" s="28"/>
    </row>
    <row r="25" spans="1:28" ht="17.25" customHeight="1" x14ac:dyDescent="0.25">
      <c r="A25" s="86" t="s">
        <v>31</v>
      </c>
      <c r="B25" s="87"/>
      <c r="C25" s="89" t="s">
        <v>55</v>
      </c>
      <c r="D25" s="90"/>
      <c r="E25" s="90"/>
      <c r="F25" s="90"/>
      <c r="G25" s="90"/>
      <c r="H25" s="90"/>
      <c r="I25" s="90"/>
      <c r="J25" s="90"/>
      <c r="K25" s="90"/>
      <c r="L25" s="90"/>
      <c r="M25" s="90"/>
      <c r="N25" s="90"/>
      <c r="O25" s="90"/>
      <c r="P25" s="90"/>
      <c r="Q25" s="90"/>
      <c r="R25" s="90"/>
      <c r="S25" s="91"/>
      <c r="T25" s="28"/>
      <c r="U25" s="28"/>
      <c r="V25" s="28"/>
      <c r="W25" s="28"/>
      <c r="X25" s="28"/>
      <c r="Y25" s="28"/>
      <c r="Z25" s="28"/>
      <c r="AA25" s="28"/>
      <c r="AB25" s="28"/>
    </row>
    <row r="26" spans="1:28" ht="29.25" customHeight="1" x14ac:dyDescent="0.25">
      <c r="A26" s="86" t="s">
        <v>35</v>
      </c>
      <c r="B26" s="87"/>
      <c r="C26" s="89" t="s">
        <v>56</v>
      </c>
      <c r="D26" s="90"/>
      <c r="E26" s="90"/>
      <c r="F26" s="90"/>
      <c r="G26" s="90"/>
      <c r="H26" s="90"/>
      <c r="I26" s="90"/>
      <c r="J26" s="90"/>
      <c r="K26" s="90"/>
      <c r="L26" s="90"/>
      <c r="M26" s="90"/>
      <c r="N26" s="90"/>
      <c r="O26" s="90"/>
      <c r="P26" s="90"/>
      <c r="Q26" s="90"/>
      <c r="R26" s="90"/>
      <c r="S26" s="91"/>
      <c r="T26" s="28"/>
      <c r="U26" s="28"/>
      <c r="V26" s="28"/>
      <c r="W26" s="28"/>
      <c r="X26" s="28"/>
      <c r="Y26" s="28"/>
      <c r="Z26" s="28"/>
      <c r="AA26" s="28"/>
      <c r="AB26" s="28"/>
    </row>
    <row r="27" spans="1:28" ht="30.75" customHeight="1" x14ac:dyDescent="0.25">
      <c r="A27" s="86" t="s">
        <v>41</v>
      </c>
      <c r="B27" s="87"/>
      <c r="C27" s="89" t="s">
        <v>57</v>
      </c>
      <c r="D27" s="90"/>
      <c r="E27" s="90"/>
      <c r="F27" s="90"/>
      <c r="G27" s="90"/>
      <c r="H27" s="90"/>
      <c r="I27" s="90"/>
      <c r="J27" s="90"/>
      <c r="K27" s="90"/>
      <c r="L27" s="90"/>
      <c r="M27" s="90"/>
      <c r="N27" s="90"/>
      <c r="O27" s="90"/>
      <c r="P27" s="90"/>
      <c r="Q27" s="90"/>
      <c r="R27" s="90"/>
      <c r="S27" s="91"/>
      <c r="T27" s="28"/>
      <c r="U27" s="28"/>
      <c r="V27" s="28"/>
      <c r="W27" s="28"/>
      <c r="X27" s="28"/>
      <c r="Y27" s="28"/>
      <c r="Z27" s="28"/>
      <c r="AA27" s="28"/>
      <c r="AB27" s="28"/>
    </row>
    <row r="28" spans="1:28" x14ac:dyDescent="0.25">
      <c r="A28" s="86" t="s">
        <v>5</v>
      </c>
      <c r="B28" s="87"/>
      <c r="C28" s="89" t="s">
        <v>67</v>
      </c>
      <c r="D28" s="90"/>
      <c r="E28" s="90"/>
      <c r="F28" s="90"/>
      <c r="G28" s="90"/>
      <c r="H28" s="90"/>
      <c r="I28" s="90"/>
      <c r="J28" s="90"/>
      <c r="K28" s="90"/>
      <c r="L28" s="90"/>
      <c r="M28" s="90"/>
      <c r="N28" s="90"/>
      <c r="O28" s="90"/>
      <c r="P28" s="90"/>
      <c r="Q28" s="90"/>
      <c r="R28" s="90"/>
      <c r="S28" s="91"/>
      <c r="T28" s="28"/>
      <c r="U28" s="28"/>
      <c r="V28" s="28"/>
      <c r="W28" s="28"/>
      <c r="X28" s="28"/>
      <c r="Y28" s="28"/>
      <c r="Z28" s="28"/>
      <c r="AA28" s="28"/>
      <c r="AB28" s="28"/>
    </row>
    <row r="29" spans="1:28" x14ac:dyDescent="0.25">
      <c r="A29" s="86" t="s">
        <v>44</v>
      </c>
      <c r="B29" s="87"/>
      <c r="C29" s="89" t="s">
        <v>45</v>
      </c>
      <c r="D29" s="90"/>
      <c r="E29" s="90"/>
      <c r="F29" s="90"/>
      <c r="G29" s="90"/>
      <c r="H29" s="90"/>
      <c r="I29" s="90"/>
      <c r="J29" s="90"/>
      <c r="K29" s="90"/>
      <c r="L29" s="90"/>
      <c r="M29" s="90"/>
      <c r="N29" s="90"/>
      <c r="O29" s="90"/>
      <c r="P29" s="90"/>
      <c r="Q29" s="90"/>
      <c r="R29" s="90"/>
      <c r="S29" s="91"/>
      <c r="T29" s="28"/>
      <c r="U29" s="28"/>
      <c r="V29" s="28"/>
      <c r="W29" s="28"/>
      <c r="X29" s="28"/>
      <c r="Y29" s="28"/>
      <c r="Z29" s="28"/>
      <c r="AA29" s="28"/>
      <c r="AB29" s="28"/>
    </row>
    <row r="30" spans="1:28" s="18" customFormat="1" ht="30.75" customHeight="1" x14ac:dyDescent="0.25">
      <c r="A30" s="100" t="s">
        <v>61</v>
      </c>
      <c r="B30" s="101"/>
      <c r="C30" s="89" t="s">
        <v>66</v>
      </c>
      <c r="D30" s="90"/>
      <c r="E30" s="90"/>
      <c r="F30" s="90"/>
      <c r="G30" s="90"/>
      <c r="H30" s="90"/>
      <c r="I30" s="90"/>
      <c r="J30" s="90"/>
      <c r="K30" s="90"/>
      <c r="L30" s="90"/>
      <c r="M30" s="90"/>
      <c r="N30" s="90"/>
      <c r="O30" s="90"/>
      <c r="P30" s="90"/>
      <c r="Q30" s="90"/>
      <c r="R30" s="90"/>
      <c r="S30" s="91"/>
      <c r="T30" s="29"/>
      <c r="U30" s="29"/>
      <c r="V30" s="29"/>
      <c r="W30" s="29"/>
      <c r="X30" s="29"/>
      <c r="Y30" s="29"/>
      <c r="Z30" s="29"/>
      <c r="AA30" s="29"/>
      <c r="AB30" s="29"/>
    </row>
    <row r="31" spans="1:28" x14ac:dyDescent="0.25">
      <c r="A31" s="86" t="s">
        <v>46</v>
      </c>
      <c r="B31" s="87"/>
      <c r="C31" s="89" t="s">
        <v>47</v>
      </c>
      <c r="D31" s="90"/>
      <c r="E31" s="90"/>
      <c r="F31" s="90"/>
      <c r="G31" s="90"/>
      <c r="H31" s="90"/>
      <c r="I31" s="90"/>
      <c r="J31" s="90"/>
      <c r="K31" s="90"/>
      <c r="L31" s="90"/>
      <c r="M31" s="90"/>
      <c r="N31" s="90"/>
      <c r="O31" s="90"/>
      <c r="P31" s="90"/>
      <c r="Q31" s="90"/>
      <c r="R31" s="90"/>
      <c r="S31" s="91"/>
      <c r="T31" s="28"/>
      <c r="U31" s="28"/>
      <c r="V31" s="28"/>
      <c r="W31" s="28"/>
      <c r="X31" s="28"/>
      <c r="Y31" s="28"/>
      <c r="Z31" s="28"/>
      <c r="AA31" s="28"/>
      <c r="AB31" s="28"/>
    </row>
    <row r="32" spans="1:28" x14ac:dyDescent="0.25">
      <c r="T32" s="26"/>
      <c r="U32" s="26"/>
      <c r="V32" s="26"/>
      <c r="W32" s="26"/>
      <c r="X32" s="26"/>
      <c r="Y32" s="26"/>
      <c r="Z32" s="26"/>
      <c r="AA32" s="26"/>
      <c r="AB32" s="26"/>
    </row>
  </sheetData>
  <mergeCells count="37">
    <mergeCell ref="A31:B31"/>
    <mergeCell ref="A27:B27"/>
    <mergeCell ref="A28:B28"/>
    <mergeCell ref="A29:B29"/>
    <mergeCell ref="A30:B30"/>
    <mergeCell ref="C27:S27"/>
    <mergeCell ref="C28:S28"/>
    <mergeCell ref="C29:S29"/>
    <mergeCell ref="C30:S30"/>
    <mergeCell ref="C31:S31"/>
    <mergeCell ref="A22:S22"/>
    <mergeCell ref="M12:O12"/>
    <mergeCell ref="Q12:S12"/>
    <mergeCell ref="J12:L12"/>
    <mergeCell ref="G12:I12"/>
    <mergeCell ref="P12:P17"/>
    <mergeCell ref="A17:I17"/>
    <mergeCell ref="D12:F12"/>
    <mergeCell ref="A26:B26"/>
    <mergeCell ref="A24:B24"/>
    <mergeCell ref="A25:B25"/>
    <mergeCell ref="A23:B23"/>
    <mergeCell ref="C23:S23"/>
    <mergeCell ref="C24:S24"/>
    <mergeCell ref="C26:S26"/>
    <mergeCell ref="C25:S25"/>
    <mergeCell ref="D3:F3"/>
    <mergeCell ref="D2:F2"/>
    <mergeCell ref="A1:S1"/>
    <mergeCell ref="A10:S10"/>
    <mergeCell ref="D11:F11"/>
    <mergeCell ref="Q3:S3"/>
    <mergeCell ref="A8:I8"/>
    <mergeCell ref="M3:O3"/>
    <mergeCell ref="P3:P8"/>
    <mergeCell ref="G3:I3"/>
    <mergeCell ref="J3:L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STRUCTURE DAMAGE</vt:lpstr>
      <vt:lpstr>ROAD CLOSURES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Hughes, Joshua;Warren, Edmund</dc:creator>
  <cp:lastModifiedBy>Karen Grindle</cp:lastModifiedBy>
  <cp:lastPrinted>2019-02-15T20:11:23Z</cp:lastPrinted>
  <dcterms:created xsi:type="dcterms:W3CDTF">2019-02-05T19:52:34Z</dcterms:created>
  <dcterms:modified xsi:type="dcterms:W3CDTF">2022-07-28T17:30:24Z</dcterms:modified>
</cp:coreProperties>
</file>